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rathc\Dropbox (Personal)\Log Book\"/>
    </mc:Choice>
  </mc:AlternateContent>
  <xr:revisionPtr revIDLastSave="0" documentId="13_ncr:1_{457AE8F1-231E-47FF-A32E-CC422FDA9E70}" xr6:coauthVersionLast="46" xr6:coauthVersionMax="46" xr10:uidLastSave="{00000000-0000-0000-0000-000000000000}"/>
  <bookViews>
    <workbookView xWindow="-108" yWindow="-108" windowWidth="23256" windowHeight="12576" activeTab="2" xr2:uid="{84D1B0CF-97FE-4F4D-B279-039DC3AE3DEA}"/>
  </bookViews>
  <sheets>
    <sheet name="Cover" sheetId="6" r:id="rId1"/>
    <sheet name="Daily Usage" sheetId="4" r:id="rId2"/>
    <sheet name="Hydro Comparison" sheetId="2" r:id="rId3"/>
    <sheet name="Rates" sheetId="3" r:id="rId4"/>
    <sheet name="LGPL" sheetId="7" r:id="rId5"/>
  </sheets>
  <externalReferences>
    <externalReference r:id="rId6"/>
    <externalReference r:id="rId7"/>
  </externalReferences>
  <definedNames>
    <definedName name="PeriodEndDate">'[1]Time Report'!$C$5</definedName>
    <definedName name="ProjectList">[2]!Val_Project</definedName>
    <definedName name="ProjectName">Cover!$B$3</definedName>
    <definedName name="RateGroups">Rates[Rate Group]</definedName>
    <definedName name="TemplaceReleaseDate">Cover!$C$8</definedName>
    <definedName name="TemplateAuthor">Cover!$C$24</definedName>
    <definedName name="TemplateVersion">Cover!$C$7</definedName>
    <definedName name="TODSummerEnd">'Rates'!#REF!</definedName>
    <definedName name="TODSummerStart">'Rates'!#REF!</definedName>
    <definedName name="TODWinterEnd">'Rates'!#REF!</definedName>
    <definedName name="TODWinterStart">'Rates'!#REF!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 i="2" l="1"/>
  <c r="L5" i="2" s="1"/>
  <c r="M5" i="2" s="1"/>
  <c r="N5" i="2" s="1"/>
  <c r="L6" i="2"/>
  <c r="M6" i="2" s="1"/>
  <c r="N6" i="2" s="1"/>
  <c r="L7" i="2"/>
  <c r="L8" i="2" s="1"/>
  <c r="M8" i="2" s="1"/>
  <c r="N8" i="2" s="1"/>
  <c r="L9" i="2"/>
  <c r="L10" i="2"/>
  <c r="L11" i="2" s="1"/>
  <c r="H8" i="2"/>
  <c r="I8" i="2"/>
  <c r="J8" i="2"/>
  <c r="P8" i="2"/>
  <c r="S8" i="2"/>
  <c r="T8" i="2"/>
  <c r="U8" i="2"/>
  <c r="V8" i="2"/>
  <c r="W8" i="2"/>
  <c r="P4" i="2"/>
  <c r="P5" i="2"/>
  <c r="P6" i="2"/>
  <c r="P7" i="2"/>
  <c r="P9" i="2"/>
  <c r="P10" i="2"/>
  <c r="P11" i="2"/>
  <c r="G3319" i="4"/>
  <c r="G3320" i="4"/>
  <c r="G3321" i="4"/>
  <c r="G3322" i="4"/>
  <c r="G3323" i="4"/>
  <c r="G3324" i="4"/>
  <c r="G3325" i="4"/>
  <c r="G3326" i="4"/>
  <c r="J3326" i="4" s="1"/>
  <c r="G3327" i="4"/>
  <c r="G3328" i="4"/>
  <c r="G3329" i="4"/>
  <c r="G3330" i="4"/>
  <c r="G3331" i="4"/>
  <c r="G3332" i="4"/>
  <c r="G3333" i="4"/>
  <c r="G3334" i="4"/>
  <c r="J3334" i="4" s="1"/>
  <c r="G3335" i="4"/>
  <c r="G3336" i="4"/>
  <c r="G3337" i="4"/>
  <c r="G3338" i="4"/>
  <c r="G3339" i="4"/>
  <c r="G3340" i="4"/>
  <c r="G3341" i="4"/>
  <c r="G3342" i="4"/>
  <c r="J3342" i="4" s="1"/>
  <c r="G3343" i="4"/>
  <c r="G3344" i="4"/>
  <c r="G3345" i="4"/>
  <c r="G3346" i="4"/>
  <c r="G3347" i="4"/>
  <c r="G3348" i="4"/>
  <c r="G3349" i="4"/>
  <c r="G3350" i="4"/>
  <c r="J3350" i="4" s="1"/>
  <c r="G3351" i="4"/>
  <c r="G3352" i="4"/>
  <c r="G3353" i="4"/>
  <c r="G3354" i="4"/>
  <c r="G3355" i="4"/>
  <c r="G3356" i="4"/>
  <c r="G3357" i="4"/>
  <c r="G3358" i="4"/>
  <c r="J3358" i="4" s="1"/>
  <c r="G3359" i="4"/>
  <c r="G3360" i="4"/>
  <c r="G3361" i="4"/>
  <c r="G3362" i="4"/>
  <c r="G3363" i="4"/>
  <c r="G3364" i="4"/>
  <c r="G3365" i="4"/>
  <c r="G3366" i="4"/>
  <c r="G3367" i="4"/>
  <c r="G3368" i="4"/>
  <c r="G3369" i="4"/>
  <c r="G3370" i="4"/>
  <c r="G3371" i="4"/>
  <c r="G3372" i="4"/>
  <c r="G3373" i="4"/>
  <c r="G3374" i="4"/>
  <c r="G3375" i="4"/>
  <c r="G3376" i="4"/>
  <c r="G3377" i="4"/>
  <c r="G3378" i="4"/>
  <c r="G3379" i="4"/>
  <c r="G3380" i="4"/>
  <c r="G3381" i="4"/>
  <c r="G3382" i="4"/>
  <c r="G3383" i="4"/>
  <c r="G3384" i="4"/>
  <c r="G3385" i="4"/>
  <c r="G3386" i="4"/>
  <c r="G3387" i="4"/>
  <c r="G3388" i="4"/>
  <c r="G3389" i="4"/>
  <c r="G3390" i="4"/>
  <c r="G3391" i="4"/>
  <c r="G3392" i="4"/>
  <c r="G3393" i="4"/>
  <c r="G3394" i="4"/>
  <c r="G3395" i="4"/>
  <c r="G3396" i="4"/>
  <c r="G3397" i="4"/>
  <c r="G3398" i="4"/>
  <c r="G3399" i="4"/>
  <c r="G3400" i="4"/>
  <c r="G3401" i="4"/>
  <c r="G3402" i="4"/>
  <c r="G3403" i="4"/>
  <c r="G3404" i="4"/>
  <c r="G3405" i="4"/>
  <c r="G3406" i="4"/>
  <c r="G3407" i="4"/>
  <c r="G3408" i="4"/>
  <c r="G3409" i="4"/>
  <c r="G3410" i="4"/>
  <c r="G3411" i="4"/>
  <c r="G3412" i="4"/>
  <c r="G3413" i="4"/>
  <c r="G3414" i="4"/>
  <c r="J3414" i="4" s="1"/>
  <c r="G3415" i="4"/>
  <c r="G3416" i="4"/>
  <c r="G3417" i="4"/>
  <c r="G3418" i="4"/>
  <c r="G3419" i="4"/>
  <c r="G3420" i="4"/>
  <c r="G3421" i="4"/>
  <c r="G3422" i="4"/>
  <c r="J3422" i="4" s="1"/>
  <c r="G3423" i="4"/>
  <c r="G3424" i="4"/>
  <c r="G3425" i="4"/>
  <c r="G3426" i="4"/>
  <c r="G3427" i="4"/>
  <c r="G3428" i="4"/>
  <c r="G3429" i="4"/>
  <c r="G3430" i="4"/>
  <c r="J3430" i="4" s="1"/>
  <c r="G3431" i="4"/>
  <c r="G3432" i="4"/>
  <c r="G3433" i="4"/>
  <c r="G3434" i="4"/>
  <c r="G3435" i="4"/>
  <c r="G3436" i="4"/>
  <c r="G3437" i="4"/>
  <c r="G3438" i="4"/>
  <c r="G3439" i="4"/>
  <c r="G3440" i="4"/>
  <c r="G3441" i="4"/>
  <c r="G3442" i="4"/>
  <c r="G3443" i="4"/>
  <c r="G3444" i="4"/>
  <c r="G3445" i="4"/>
  <c r="G3446" i="4"/>
  <c r="J3446" i="4" s="1"/>
  <c r="G3447" i="4"/>
  <c r="G3448" i="4"/>
  <c r="G3449" i="4"/>
  <c r="G3450" i="4"/>
  <c r="G3451" i="4"/>
  <c r="G3452" i="4"/>
  <c r="G3453" i="4"/>
  <c r="G3454" i="4"/>
  <c r="I3454" i="4" s="1"/>
  <c r="G3455" i="4"/>
  <c r="G3456" i="4"/>
  <c r="G3457" i="4"/>
  <c r="G3458" i="4"/>
  <c r="G3459" i="4"/>
  <c r="G3460" i="4"/>
  <c r="G3461" i="4"/>
  <c r="G3462" i="4"/>
  <c r="J3462" i="4" s="1"/>
  <c r="G3463" i="4"/>
  <c r="G3464" i="4"/>
  <c r="G3465" i="4"/>
  <c r="G3466" i="4"/>
  <c r="G3467" i="4"/>
  <c r="G3468" i="4"/>
  <c r="G3469" i="4"/>
  <c r="G3470" i="4"/>
  <c r="J3470" i="4" s="1"/>
  <c r="G3471" i="4"/>
  <c r="G3472" i="4"/>
  <c r="G3473" i="4"/>
  <c r="G3474" i="4"/>
  <c r="G3475" i="4"/>
  <c r="G3476" i="4"/>
  <c r="G3477" i="4"/>
  <c r="G3478" i="4"/>
  <c r="J3478" i="4" s="1"/>
  <c r="G3479" i="4"/>
  <c r="G3480" i="4"/>
  <c r="G3481" i="4"/>
  <c r="G3482" i="4"/>
  <c r="G3483" i="4"/>
  <c r="G3484" i="4"/>
  <c r="G3485" i="4"/>
  <c r="G3486" i="4"/>
  <c r="J3486" i="4" s="1"/>
  <c r="G3487" i="4"/>
  <c r="G3488" i="4"/>
  <c r="G3489" i="4"/>
  <c r="G3490" i="4"/>
  <c r="G3491" i="4"/>
  <c r="G3492" i="4"/>
  <c r="G3493" i="4"/>
  <c r="G3494" i="4"/>
  <c r="J3494" i="4" s="1"/>
  <c r="G3495" i="4"/>
  <c r="G3496" i="4"/>
  <c r="G3497" i="4"/>
  <c r="G3498" i="4"/>
  <c r="G3499" i="4"/>
  <c r="G3500" i="4"/>
  <c r="G3501" i="4"/>
  <c r="G3502" i="4"/>
  <c r="J3502" i="4" s="1"/>
  <c r="G3503" i="4"/>
  <c r="G3504" i="4"/>
  <c r="G3505" i="4"/>
  <c r="G3506" i="4"/>
  <c r="G3507" i="4"/>
  <c r="G3508" i="4"/>
  <c r="G3509" i="4"/>
  <c r="G3510" i="4"/>
  <c r="J3510" i="4" s="1"/>
  <c r="G3511" i="4"/>
  <c r="G3512" i="4"/>
  <c r="G3513" i="4"/>
  <c r="G3514" i="4"/>
  <c r="G3515" i="4"/>
  <c r="G3516" i="4"/>
  <c r="G3517" i="4"/>
  <c r="G3518" i="4"/>
  <c r="J3518" i="4" s="1"/>
  <c r="G3519" i="4"/>
  <c r="G3520" i="4"/>
  <c r="G3521" i="4"/>
  <c r="G3522" i="4"/>
  <c r="G3523" i="4"/>
  <c r="G3524" i="4"/>
  <c r="G3525" i="4"/>
  <c r="G3526" i="4"/>
  <c r="J3526" i="4" s="1"/>
  <c r="G3527" i="4"/>
  <c r="G3528" i="4"/>
  <c r="G3529" i="4"/>
  <c r="G3530" i="4"/>
  <c r="G3531" i="4"/>
  <c r="G3532" i="4"/>
  <c r="G3533" i="4"/>
  <c r="G3534" i="4"/>
  <c r="G3535" i="4"/>
  <c r="G3536" i="4"/>
  <c r="G3537" i="4"/>
  <c r="G3538" i="4"/>
  <c r="G3539" i="4"/>
  <c r="G3540" i="4"/>
  <c r="G3541" i="4"/>
  <c r="G3542" i="4"/>
  <c r="G3543" i="4"/>
  <c r="G3544" i="4"/>
  <c r="G3545" i="4"/>
  <c r="G3546" i="4"/>
  <c r="G3547" i="4"/>
  <c r="G3548" i="4"/>
  <c r="G3549" i="4"/>
  <c r="G3550" i="4"/>
  <c r="G3551" i="4"/>
  <c r="G3552" i="4"/>
  <c r="G3553" i="4"/>
  <c r="G3554" i="4"/>
  <c r="G3555" i="4"/>
  <c r="G3556" i="4"/>
  <c r="G3557" i="4"/>
  <c r="G3558" i="4"/>
  <c r="G3559" i="4"/>
  <c r="G3560" i="4"/>
  <c r="G3561" i="4"/>
  <c r="G3562" i="4"/>
  <c r="G3563" i="4"/>
  <c r="G3564" i="4"/>
  <c r="G3565" i="4"/>
  <c r="G3566" i="4"/>
  <c r="G3567" i="4"/>
  <c r="G3568" i="4"/>
  <c r="G3569" i="4"/>
  <c r="G3570" i="4"/>
  <c r="G3571" i="4"/>
  <c r="G3572" i="4"/>
  <c r="G3573" i="4"/>
  <c r="G3574" i="4"/>
  <c r="G3575" i="4"/>
  <c r="G3576" i="4"/>
  <c r="G3577" i="4"/>
  <c r="G3578" i="4"/>
  <c r="G3579" i="4"/>
  <c r="G3580" i="4"/>
  <c r="G3581" i="4"/>
  <c r="G3582" i="4"/>
  <c r="J3582" i="4" s="1"/>
  <c r="G3583" i="4"/>
  <c r="G3584" i="4"/>
  <c r="G3585" i="4"/>
  <c r="G3586" i="4"/>
  <c r="G3587" i="4"/>
  <c r="G3588" i="4"/>
  <c r="G3589" i="4"/>
  <c r="G3590" i="4"/>
  <c r="J3590" i="4" s="1"/>
  <c r="G3591" i="4"/>
  <c r="G3592" i="4"/>
  <c r="G3593" i="4"/>
  <c r="G3594" i="4"/>
  <c r="G3595" i="4"/>
  <c r="G3596" i="4"/>
  <c r="G3597" i="4"/>
  <c r="G3598" i="4"/>
  <c r="J3598" i="4" s="1"/>
  <c r="G3599" i="4"/>
  <c r="G3600" i="4"/>
  <c r="G3601" i="4"/>
  <c r="G3602" i="4"/>
  <c r="G3603" i="4"/>
  <c r="G3604" i="4"/>
  <c r="G3605" i="4"/>
  <c r="G3606" i="4"/>
  <c r="J3606" i="4" s="1"/>
  <c r="G3607" i="4"/>
  <c r="G3608" i="4"/>
  <c r="G3609" i="4"/>
  <c r="G3610" i="4"/>
  <c r="G3611" i="4"/>
  <c r="G3612" i="4"/>
  <c r="G3613" i="4"/>
  <c r="G3614" i="4"/>
  <c r="J3614" i="4" s="1"/>
  <c r="G3615" i="4"/>
  <c r="G3616" i="4"/>
  <c r="G3617" i="4"/>
  <c r="G3618" i="4"/>
  <c r="G3619" i="4"/>
  <c r="G3620" i="4"/>
  <c r="G3621" i="4"/>
  <c r="G3622" i="4"/>
  <c r="J3622" i="4" s="1"/>
  <c r="G3623" i="4"/>
  <c r="G3624" i="4"/>
  <c r="G3625" i="4"/>
  <c r="G3626" i="4"/>
  <c r="G3627" i="4"/>
  <c r="G3628" i="4"/>
  <c r="G3629" i="4"/>
  <c r="G3630" i="4"/>
  <c r="J3630" i="4" s="1"/>
  <c r="G3631" i="4"/>
  <c r="G3632" i="4"/>
  <c r="G3633" i="4"/>
  <c r="G3634" i="4"/>
  <c r="G3635" i="4"/>
  <c r="G3636" i="4"/>
  <c r="G3637" i="4"/>
  <c r="G3638" i="4"/>
  <c r="J3638" i="4" s="1"/>
  <c r="G3639" i="4"/>
  <c r="G3640" i="4"/>
  <c r="G3641" i="4"/>
  <c r="G3642" i="4"/>
  <c r="G3643" i="4"/>
  <c r="G3644" i="4"/>
  <c r="G3645" i="4"/>
  <c r="G3646" i="4"/>
  <c r="J3646" i="4" s="1"/>
  <c r="G3647" i="4"/>
  <c r="G3648" i="4"/>
  <c r="G3649" i="4"/>
  <c r="G3650" i="4"/>
  <c r="G3651" i="4"/>
  <c r="G3652" i="4"/>
  <c r="G3653" i="4"/>
  <c r="G3654" i="4"/>
  <c r="J3654" i="4" s="1"/>
  <c r="G3655" i="4"/>
  <c r="G3656" i="4"/>
  <c r="G3657" i="4"/>
  <c r="G3658" i="4"/>
  <c r="G3659" i="4"/>
  <c r="G3660" i="4"/>
  <c r="G3661" i="4"/>
  <c r="G3662" i="4"/>
  <c r="J3662" i="4" s="1"/>
  <c r="G3663" i="4"/>
  <c r="G3664" i="4"/>
  <c r="G3665" i="4"/>
  <c r="G3666" i="4"/>
  <c r="G3667" i="4"/>
  <c r="G3668" i="4"/>
  <c r="G3669" i="4"/>
  <c r="G3670" i="4"/>
  <c r="J3670" i="4" s="1"/>
  <c r="G3671" i="4"/>
  <c r="G3672" i="4"/>
  <c r="G3673" i="4"/>
  <c r="G3674" i="4"/>
  <c r="G3675" i="4"/>
  <c r="G3676" i="4"/>
  <c r="G3677" i="4"/>
  <c r="G3678" i="4"/>
  <c r="G3679" i="4"/>
  <c r="G3680" i="4"/>
  <c r="G3681" i="4"/>
  <c r="G3682" i="4"/>
  <c r="G3683" i="4"/>
  <c r="G3684" i="4"/>
  <c r="G3685" i="4"/>
  <c r="G3686" i="4"/>
  <c r="J3686" i="4" s="1"/>
  <c r="G3687" i="4"/>
  <c r="G3688" i="4"/>
  <c r="G3689" i="4"/>
  <c r="G3690" i="4"/>
  <c r="G3691" i="4"/>
  <c r="G3692" i="4"/>
  <c r="G3693" i="4"/>
  <c r="G3694" i="4"/>
  <c r="G3695" i="4"/>
  <c r="G3696" i="4"/>
  <c r="G3697" i="4"/>
  <c r="G3698" i="4"/>
  <c r="G3699" i="4"/>
  <c r="G3700" i="4"/>
  <c r="G3701" i="4"/>
  <c r="G3702" i="4"/>
  <c r="G3703" i="4"/>
  <c r="G3704" i="4"/>
  <c r="G3705" i="4"/>
  <c r="G3706" i="4"/>
  <c r="G3707" i="4"/>
  <c r="G3708" i="4"/>
  <c r="G3709" i="4"/>
  <c r="G3710" i="4"/>
  <c r="G3711" i="4"/>
  <c r="G3712" i="4"/>
  <c r="G3713" i="4"/>
  <c r="G3714" i="4"/>
  <c r="G3715" i="4"/>
  <c r="G3716" i="4"/>
  <c r="G3717" i="4"/>
  <c r="G3718" i="4"/>
  <c r="G3719" i="4"/>
  <c r="G3720" i="4"/>
  <c r="G3721" i="4"/>
  <c r="G3722" i="4"/>
  <c r="G3723" i="4"/>
  <c r="G3724" i="4"/>
  <c r="G3725" i="4"/>
  <c r="G3726" i="4"/>
  <c r="G3727" i="4"/>
  <c r="G3728" i="4"/>
  <c r="G3729" i="4"/>
  <c r="G3730" i="4"/>
  <c r="G3731" i="4"/>
  <c r="G3732" i="4"/>
  <c r="G3733" i="4"/>
  <c r="G3734" i="4"/>
  <c r="G3735" i="4"/>
  <c r="G3736" i="4"/>
  <c r="G3737" i="4"/>
  <c r="G3738" i="4"/>
  <c r="G3739" i="4"/>
  <c r="G3740" i="4"/>
  <c r="G3741" i="4"/>
  <c r="G3742" i="4"/>
  <c r="G3743" i="4"/>
  <c r="G3744" i="4"/>
  <c r="G3745" i="4"/>
  <c r="G3746" i="4"/>
  <c r="G3747" i="4"/>
  <c r="G3748" i="4"/>
  <c r="G3749" i="4"/>
  <c r="G3750" i="4"/>
  <c r="J3750" i="4" s="1"/>
  <c r="G3751" i="4"/>
  <c r="G3752" i="4"/>
  <c r="G3753" i="4"/>
  <c r="G3754" i="4"/>
  <c r="G3755" i="4"/>
  <c r="G3756" i="4"/>
  <c r="G3757" i="4"/>
  <c r="G3758" i="4"/>
  <c r="J3758" i="4" s="1"/>
  <c r="G3759" i="4"/>
  <c r="G3760" i="4"/>
  <c r="G3761" i="4"/>
  <c r="G3762" i="4"/>
  <c r="G3763" i="4"/>
  <c r="G3764" i="4"/>
  <c r="G3765" i="4"/>
  <c r="G3766" i="4"/>
  <c r="I3766" i="4" s="1"/>
  <c r="G3767" i="4"/>
  <c r="G3768" i="4"/>
  <c r="G3769" i="4"/>
  <c r="G3770" i="4"/>
  <c r="G3771" i="4"/>
  <c r="G3772" i="4"/>
  <c r="G3773" i="4"/>
  <c r="G3774" i="4"/>
  <c r="J3774" i="4" s="1"/>
  <c r="G3775" i="4"/>
  <c r="G3776" i="4"/>
  <c r="G3777" i="4"/>
  <c r="G3778" i="4"/>
  <c r="G3779" i="4"/>
  <c r="G3780" i="4"/>
  <c r="G3781" i="4"/>
  <c r="G3782" i="4"/>
  <c r="J3782" i="4" s="1"/>
  <c r="G3783" i="4"/>
  <c r="G3784" i="4"/>
  <c r="G3785" i="4"/>
  <c r="G3786" i="4"/>
  <c r="G3787" i="4"/>
  <c r="G3788" i="4"/>
  <c r="G3789" i="4"/>
  <c r="G3790" i="4"/>
  <c r="G3791" i="4"/>
  <c r="G3792" i="4"/>
  <c r="G3793" i="4"/>
  <c r="G3794" i="4"/>
  <c r="G3795" i="4"/>
  <c r="G3796" i="4"/>
  <c r="G3797" i="4"/>
  <c r="G3798" i="4"/>
  <c r="I3798" i="4" s="1"/>
  <c r="G3799" i="4"/>
  <c r="G3800" i="4"/>
  <c r="G3801" i="4"/>
  <c r="G3802" i="4"/>
  <c r="G3803" i="4"/>
  <c r="G3804" i="4"/>
  <c r="G3805" i="4"/>
  <c r="G3806" i="4"/>
  <c r="J3806" i="4" s="1"/>
  <c r="G3807" i="4"/>
  <c r="G3808" i="4"/>
  <c r="G3809" i="4"/>
  <c r="G3810" i="4"/>
  <c r="G3811" i="4"/>
  <c r="G3812" i="4"/>
  <c r="G3813" i="4"/>
  <c r="G3814" i="4"/>
  <c r="J3814" i="4" s="1"/>
  <c r="G3815" i="4"/>
  <c r="G3816" i="4"/>
  <c r="G3817" i="4"/>
  <c r="G3818" i="4"/>
  <c r="G3819" i="4"/>
  <c r="G3820" i="4"/>
  <c r="G3821" i="4"/>
  <c r="G3822" i="4"/>
  <c r="I3822" i="4" s="1"/>
  <c r="G3823" i="4"/>
  <c r="G3824" i="4"/>
  <c r="G3825" i="4"/>
  <c r="G3826" i="4"/>
  <c r="G3827" i="4"/>
  <c r="G3828" i="4"/>
  <c r="G3829" i="4"/>
  <c r="G3830" i="4"/>
  <c r="I3830" i="4" s="1"/>
  <c r="G3831" i="4"/>
  <c r="G3832" i="4"/>
  <c r="G3833" i="4"/>
  <c r="G3834" i="4"/>
  <c r="G3835" i="4"/>
  <c r="G3836" i="4"/>
  <c r="G3837" i="4"/>
  <c r="G3838" i="4"/>
  <c r="J3838" i="4" s="1"/>
  <c r="G3839" i="4"/>
  <c r="G3840" i="4"/>
  <c r="G3841" i="4"/>
  <c r="G3842" i="4"/>
  <c r="G3843" i="4"/>
  <c r="G3844" i="4"/>
  <c r="G3845" i="4"/>
  <c r="G3846" i="4"/>
  <c r="I3846" i="4" s="1"/>
  <c r="G3847" i="4"/>
  <c r="G3848" i="4"/>
  <c r="G3849" i="4"/>
  <c r="G3850" i="4"/>
  <c r="G3851" i="4"/>
  <c r="G3852" i="4"/>
  <c r="G3853" i="4"/>
  <c r="G3854" i="4"/>
  <c r="G3855" i="4"/>
  <c r="G3856" i="4"/>
  <c r="G3857" i="4"/>
  <c r="G3858" i="4"/>
  <c r="G3859" i="4"/>
  <c r="G3860" i="4"/>
  <c r="G3861" i="4"/>
  <c r="G3862" i="4"/>
  <c r="J3862" i="4" s="1"/>
  <c r="G3863" i="4"/>
  <c r="G3864" i="4"/>
  <c r="G3865" i="4"/>
  <c r="G3866" i="4"/>
  <c r="G3867" i="4"/>
  <c r="G3868" i="4"/>
  <c r="G3869" i="4"/>
  <c r="G3870" i="4"/>
  <c r="G3871" i="4"/>
  <c r="G3872" i="4"/>
  <c r="G3873" i="4"/>
  <c r="G3874" i="4"/>
  <c r="G3875" i="4"/>
  <c r="G3876" i="4"/>
  <c r="G3877" i="4"/>
  <c r="G3878" i="4"/>
  <c r="G3879" i="4"/>
  <c r="G3880" i="4"/>
  <c r="G3881" i="4"/>
  <c r="G3882" i="4"/>
  <c r="G3883" i="4"/>
  <c r="G3884" i="4"/>
  <c r="G3885" i="4"/>
  <c r="G3886" i="4"/>
  <c r="G3887" i="4"/>
  <c r="G3888" i="4"/>
  <c r="G3889" i="4"/>
  <c r="G3890" i="4"/>
  <c r="G3891" i="4"/>
  <c r="G3892" i="4"/>
  <c r="G3893" i="4"/>
  <c r="G3894" i="4"/>
  <c r="G3895" i="4"/>
  <c r="G3896" i="4"/>
  <c r="G3897" i="4"/>
  <c r="G3898" i="4"/>
  <c r="G3899" i="4"/>
  <c r="G3900" i="4"/>
  <c r="G3901" i="4"/>
  <c r="G3902" i="4"/>
  <c r="G3903" i="4"/>
  <c r="G3904" i="4"/>
  <c r="G3905" i="4"/>
  <c r="G3906" i="4"/>
  <c r="G3907" i="4"/>
  <c r="G3908" i="4"/>
  <c r="G3909" i="4"/>
  <c r="G3910" i="4"/>
  <c r="G3911" i="4"/>
  <c r="G3912" i="4"/>
  <c r="G3913" i="4"/>
  <c r="G3914" i="4"/>
  <c r="G3915" i="4"/>
  <c r="G3916" i="4"/>
  <c r="G3917" i="4"/>
  <c r="G3918" i="4"/>
  <c r="J3918" i="4" s="1"/>
  <c r="G3919" i="4"/>
  <c r="G3920" i="4"/>
  <c r="G3921" i="4"/>
  <c r="G3922" i="4"/>
  <c r="G3923" i="4"/>
  <c r="G3924" i="4"/>
  <c r="G3925" i="4"/>
  <c r="G3926" i="4"/>
  <c r="J3926" i="4" s="1"/>
  <c r="G3927" i="4"/>
  <c r="G3928" i="4"/>
  <c r="G3929" i="4"/>
  <c r="G3930" i="4"/>
  <c r="G3931" i="4"/>
  <c r="G3932" i="4"/>
  <c r="G3933" i="4"/>
  <c r="G3934" i="4"/>
  <c r="I3934" i="4" s="1"/>
  <c r="G3935" i="4"/>
  <c r="G3936" i="4"/>
  <c r="G3937" i="4"/>
  <c r="G3938" i="4"/>
  <c r="G3939" i="4"/>
  <c r="G3940" i="4"/>
  <c r="G3941" i="4"/>
  <c r="G3942" i="4"/>
  <c r="J3942" i="4" s="1"/>
  <c r="G3943" i="4"/>
  <c r="G3944" i="4"/>
  <c r="G3945" i="4"/>
  <c r="G3946" i="4"/>
  <c r="G3947" i="4"/>
  <c r="G3948" i="4"/>
  <c r="G3949" i="4"/>
  <c r="G3950" i="4"/>
  <c r="J3950" i="4" s="1"/>
  <c r="G3951" i="4"/>
  <c r="G3952" i="4"/>
  <c r="G3953" i="4"/>
  <c r="G3954" i="4"/>
  <c r="G3955" i="4"/>
  <c r="G3956" i="4"/>
  <c r="G3957" i="4"/>
  <c r="G3958" i="4"/>
  <c r="I3958" i="4" s="1"/>
  <c r="G3959" i="4"/>
  <c r="G3960" i="4"/>
  <c r="G3961" i="4"/>
  <c r="G3962" i="4"/>
  <c r="G3963" i="4"/>
  <c r="G3964" i="4"/>
  <c r="G3965" i="4"/>
  <c r="G3966" i="4"/>
  <c r="J3966" i="4" s="1"/>
  <c r="G3967" i="4"/>
  <c r="G3968" i="4"/>
  <c r="G3969" i="4"/>
  <c r="G3970" i="4"/>
  <c r="G3971" i="4"/>
  <c r="G3972" i="4"/>
  <c r="G3973" i="4"/>
  <c r="G3974" i="4"/>
  <c r="J3974" i="4" s="1"/>
  <c r="G3975" i="4"/>
  <c r="G3976" i="4"/>
  <c r="G3977" i="4"/>
  <c r="G3978" i="4"/>
  <c r="G3979" i="4"/>
  <c r="G3980" i="4"/>
  <c r="G3981" i="4"/>
  <c r="G3982" i="4"/>
  <c r="J3982" i="4" s="1"/>
  <c r="G3983" i="4"/>
  <c r="G3984" i="4"/>
  <c r="G3985" i="4"/>
  <c r="G3986" i="4"/>
  <c r="G3987" i="4"/>
  <c r="G3988" i="4"/>
  <c r="G3989" i="4"/>
  <c r="G3990" i="4"/>
  <c r="J3990" i="4" s="1"/>
  <c r="G3991" i="4"/>
  <c r="G3992" i="4"/>
  <c r="G3993" i="4"/>
  <c r="G3994" i="4"/>
  <c r="G3995" i="4"/>
  <c r="G3996" i="4"/>
  <c r="G3997" i="4"/>
  <c r="G3998" i="4"/>
  <c r="I3998" i="4" s="1"/>
  <c r="G3999" i="4"/>
  <c r="G4000" i="4"/>
  <c r="G4001" i="4"/>
  <c r="G4002" i="4"/>
  <c r="G4003" i="4"/>
  <c r="G4004" i="4"/>
  <c r="G4005" i="4"/>
  <c r="G4006" i="4"/>
  <c r="J4006" i="4" s="1"/>
  <c r="G4007" i="4"/>
  <c r="G4008" i="4"/>
  <c r="G4009" i="4"/>
  <c r="G4010" i="4"/>
  <c r="G4011" i="4"/>
  <c r="G4012" i="4"/>
  <c r="H3319" i="4" a="1"/>
  <c r="H3319" i="4"/>
  <c r="I3319" i="4" s="1"/>
  <c r="H3320" i="4" a="1"/>
  <c r="H3320" i="4" s="1"/>
  <c r="H3321" i="4" a="1"/>
  <c r="H3321" i="4"/>
  <c r="H3322" i="4" a="1"/>
  <c r="H3322" i="4"/>
  <c r="H3323" i="4" a="1"/>
  <c r="H3323" i="4"/>
  <c r="I3323" i="4" s="1"/>
  <c r="H3324" i="4" a="1"/>
  <c r="H3324" i="4" s="1"/>
  <c r="I3324" i="4" s="1"/>
  <c r="H3325" i="4" a="1"/>
  <c r="H3325" i="4"/>
  <c r="H3326" i="4" a="1"/>
  <c r="H3326" i="4"/>
  <c r="H3327" i="4" a="1"/>
  <c r="H3327" i="4"/>
  <c r="H3328" i="4" a="1"/>
  <c r="H3328" i="4" s="1"/>
  <c r="I3328" i="4" s="1"/>
  <c r="H3329" i="4" a="1"/>
  <c r="H3329" i="4" s="1"/>
  <c r="I3329" i="4" s="1"/>
  <c r="H3330" i="4" a="1"/>
  <c r="H3330" i="4" s="1"/>
  <c r="H3331" i="4" a="1"/>
  <c r="H3331" i="4" s="1"/>
  <c r="H3332" i="4" a="1"/>
  <c r="H3332" i="4" s="1"/>
  <c r="H3333" i="4" a="1"/>
  <c r="H3333" i="4" s="1"/>
  <c r="H3334" i="4" a="1"/>
  <c r="H3334" i="4"/>
  <c r="H3335" i="4" a="1"/>
  <c r="H3335" i="4"/>
  <c r="H3336" i="4" a="1"/>
  <c r="H3336" i="4" s="1"/>
  <c r="H3337" i="4" a="1"/>
  <c r="H3337" i="4"/>
  <c r="H3338" i="4" a="1"/>
  <c r="H3338" i="4" s="1"/>
  <c r="H3339" i="4" a="1"/>
  <c r="H3339" i="4" s="1"/>
  <c r="H3340" i="4" a="1"/>
  <c r="H3340" i="4" s="1"/>
  <c r="I3340" i="4" s="1"/>
  <c r="H3341" i="4" a="1"/>
  <c r="H3341" i="4"/>
  <c r="H3342" i="4" a="1"/>
  <c r="H3342" i="4"/>
  <c r="H3343" i="4" a="1"/>
  <c r="H3343" i="4"/>
  <c r="H3344" i="4" a="1"/>
  <c r="H3344" i="4" s="1"/>
  <c r="H3345" i="4" a="1"/>
  <c r="H3345" i="4" s="1"/>
  <c r="I3345" i="4" s="1"/>
  <c r="H3346" i="4" a="1"/>
  <c r="H3346" i="4" s="1"/>
  <c r="H3347" i="4" a="1"/>
  <c r="H3347" i="4" s="1"/>
  <c r="H3348" i="4" a="1"/>
  <c r="H3348" i="4" s="1"/>
  <c r="H3349" i="4" a="1"/>
  <c r="H3349" i="4"/>
  <c r="H3350" i="4" a="1"/>
  <c r="H3350" i="4"/>
  <c r="H3351" i="4" a="1"/>
  <c r="H3351" i="4" s="1"/>
  <c r="I3351" i="4" s="1"/>
  <c r="H3352" i="4" a="1"/>
  <c r="H3352" i="4" s="1"/>
  <c r="H3353" i="4" a="1"/>
  <c r="H3353" i="4" s="1"/>
  <c r="H3354" i="4" a="1"/>
  <c r="H3354" i="4" s="1"/>
  <c r="H3355" i="4" a="1"/>
  <c r="H3355" i="4"/>
  <c r="H3356" i="4" a="1"/>
  <c r="H3356" i="4" s="1"/>
  <c r="I3356" i="4" s="1"/>
  <c r="H3357" i="4" a="1"/>
  <c r="H3357" i="4"/>
  <c r="H3358" i="4" a="1"/>
  <c r="H3358" i="4"/>
  <c r="H3359" i="4" a="1"/>
  <c r="H3359" i="4"/>
  <c r="H3360" i="4" a="1"/>
  <c r="H3360" i="4" s="1"/>
  <c r="I3360" i="4" s="1"/>
  <c r="H3361" i="4" a="1"/>
  <c r="H3361" i="4" s="1"/>
  <c r="I3361" i="4" s="1"/>
  <c r="H3362" i="4" a="1"/>
  <c r="H3362" i="4" s="1"/>
  <c r="H3363" i="4" a="1"/>
  <c r="H3363" i="4" s="1"/>
  <c r="H3364" i="4" a="1"/>
  <c r="H3364" i="4" s="1"/>
  <c r="H3365" i="4" a="1"/>
  <c r="H3365" i="4"/>
  <c r="H3366" i="4" a="1"/>
  <c r="H3366" i="4"/>
  <c r="H3367" i="4" a="1"/>
  <c r="H3367" i="4"/>
  <c r="I3367" i="4" s="1"/>
  <c r="H3368" i="4" a="1"/>
  <c r="H3368" i="4" s="1"/>
  <c r="H3369" i="4" a="1"/>
  <c r="H3369" i="4" s="1"/>
  <c r="I3369" i="4" s="1"/>
  <c r="H3370" i="4" a="1"/>
  <c r="H3370" i="4" s="1"/>
  <c r="H3371" i="4" a="1"/>
  <c r="H3371" i="4" s="1"/>
  <c r="H3372" i="4" a="1"/>
  <c r="H3372" i="4" s="1"/>
  <c r="H3373" i="4" a="1"/>
  <c r="H3373" i="4"/>
  <c r="H3374" i="4" a="1"/>
  <c r="H3374" i="4"/>
  <c r="H3375" i="4" a="1"/>
  <c r="H3375" i="4"/>
  <c r="H3376" i="4" a="1"/>
  <c r="H3376" i="4" s="1"/>
  <c r="H3377" i="4" a="1"/>
  <c r="H3377" i="4" s="1"/>
  <c r="H3378" i="4" a="1"/>
  <c r="H3378" i="4"/>
  <c r="H3379" i="4" a="1"/>
  <c r="H3379" i="4" s="1"/>
  <c r="H3380" i="4" a="1"/>
  <c r="H3380" i="4" s="1"/>
  <c r="H3381" i="4" a="1"/>
  <c r="H3381" i="4"/>
  <c r="H3382" i="4" a="1"/>
  <c r="H3382" i="4"/>
  <c r="H3383" i="4" a="1"/>
  <c r="H3383" i="4"/>
  <c r="I3383" i="4" s="1"/>
  <c r="H3384" i="4" a="1"/>
  <c r="H3384" i="4" s="1"/>
  <c r="H3385" i="4" a="1"/>
  <c r="H3385" i="4" s="1"/>
  <c r="H3386" i="4" a="1"/>
  <c r="H3386" i="4" s="1"/>
  <c r="H3387" i="4" a="1"/>
  <c r="H3387" i="4" s="1"/>
  <c r="H3388" i="4" a="1"/>
  <c r="H3388" i="4" s="1"/>
  <c r="H3389" i="4" a="1"/>
  <c r="H3389" i="4"/>
  <c r="H3390" i="4" a="1"/>
  <c r="H3390" i="4"/>
  <c r="H3391" i="4" a="1"/>
  <c r="H3391" i="4"/>
  <c r="H3392" i="4" a="1"/>
  <c r="H3392" i="4" s="1"/>
  <c r="H3393" i="4" a="1"/>
  <c r="H3393" i="4" s="1"/>
  <c r="H3394" i="4" a="1"/>
  <c r="H3394" i="4" s="1"/>
  <c r="J3394" i="4" s="1"/>
  <c r="H3395" i="4" a="1"/>
  <c r="H3395" i="4" s="1"/>
  <c r="H3396" i="4" a="1"/>
  <c r="H3396" i="4" s="1"/>
  <c r="H3397" i="4" a="1"/>
  <c r="H3397" i="4" s="1"/>
  <c r="H3398" i="4" a="1"/>
  <c r="H3398" i="4"/>
  <c r="H3399" i="4" a="1"/>
  <c r="H3399" i="4"/>
  <c r="I3399" i="4" s="1"/>
  <c r="H3400" i="4" a="1"/>
  <c r="H3400" i="4" s="1"/>
  <c r="H3401" i="4" a="1"/>
  <c r="H3401" i="4"/>
  <c r="H3402" i="4" a="1"/>
  <c r="H3402" i="4" s="1"/>
  <c r="H3403" i="4" a="1"/>
  <c r="H3403" i="4" s="1"/>
  <c r="H3404" i="4" a="1"/>
  <c r="H3404" i="4" s="1"/>
  <c r="H3405" i="4" a="1"/>
  <c r="H3405" i="4"/>
  <c r="H3406" i="4" a="1"/>
  <c r="H3406" i="4" s="1"/>
  <c r="J3406" i="4" s="1"/>
  <c r="H3407" i="4" a="1"/>
  <c r="H3407" i="4"/>
  <c r="H3408" i="4" a="1"/>
  <c r="H3408" i="4" s="1"/>
  <c r="H3409" i="4" a="1"/>
  <c r="H3409" i="4" s="1"/>
  <c r="H3410" i="4" a="1"/>
  <c r="H3410" i="4"/>
  <c r="J3410" i="4" s="1"/>
  <c r="H3411" i="4" a="1"/>
  <c r="H3411" i="4" s="1"/>
  <c r="H3412" i="4" a="1"/>
  <c r="H3412" i="4" s="1"/>
  <c r="H3413" i="4" a="1"/>
  <c r="H3413" i="4"/>
  <c r="H3414" i="4" a="1"/>
  <c r="H3414" i="4"/>
  <c r="H3415" i="4" a="1"/>
  <c r="H3415" i="4"/>
  <c r="I3415" i="4" s="1"/>
  <c r="H3416" i="4" a="1"/>
  <c r="H3416" i="4" s="1"/>
  <c r="H3417" i="4" a="1"/>
  <c r="H3417" i="4" s="1"/>
  <c r="H3418" i="4" a="1"/>
  <c r="H3418" i="4" s="1"/>
  <c r="H3419" i="4" a="1"/>
  <c r="H3419" i="4"/>
  <c r="H3420" i="4" a="1"/>
  <c r="H3420" i="4" s="1"/>
  <c r="H3421" i="4" a="1"/>
  <c r="H3421" i="4"/>
  <c r="H3422" i="4" a="1"/>
  <c r="H3422" i="4"/>
  <c r="H3423" i="4" a="1"/>
  <c r="H3423" i="4"/>
  <c r="H3424" i="4" a="1"/>
  <c r="H3424" i="4" s="1"/>
  <c r="I3424" i="4" s="1"/>
  <c r="H3425" i="4" a="1"/>
  <c r="H3425" i="4" s="1"/>
  <c r="H3426" i="4" a="1"/>
  <c r="H3426" i="4" s="1"/>
  <c r="H3427" i="4" a="1"/>
  <c r="H3427" i="4" s="1"/>
  <c r="I3427" i="4" s="1"/>
  <c r="H3428" i="4" a="1"/>
  <c r="H3428" i="4" s="1"/>
  <c r="I3428" i="4" s="1"/>
  <c r="H3429" i="4" a="1"/>
  <c r="H3429" i="4"/>
  <c r="H3430" i="4" a="1"/>
  <c r="H3430" i="4"/>
  <c r="H3431" i="4" a="1"/>
  <c r="H3431" i="4"/>
  <c r="H3432" i="4" a="1"/>
  <c r="H3432" i="4" s="1"/>
  <c r="H3433" i="4" a="1"/>
  <c r="H3433" i="4" s="1"/>
  <c r="I3433" i="4" s="1"/>
  <c r="H3434" i="4" a="1"/>
  <c r="H3434" i="4" s="1"/>
  <c r="H3435" i="4" a="1"/>
  <c r="H3435" i="4" s="1"/>
  <c r="H3436" i="4" a="1"/>
  <c r="H3436" i="4" s="1"/>
  <c r="H3437" i="4" a="1"/>
  <c r="H3437" i="4"/>
  <c r="H3438" i="4" a="1"/>
  <c r="H3438" i="4"/>
  <c r="J3438" i="4" s="1"/>
  <c r="H3439" i="4" a="1"/>
  <c r="H3439" i="4"/>
  <c r="H3440" i="4" a="1"/>
  <c r="H3440" i="4" s="1"/>
  <c r="H3441" i="4" a="1"/>
  <c r="H3441" i="4" s="1"/>
  <c r="H3442" i="4" a="1"/>
  <c r="H3442" i="4"/>
  <c r="H3443" i="4" a="1"/>
  <c r="H3443" i="4" s="1"/>
  <c r="I3443" i="4" s="1"/>
  <c r="H3444" i="4" a="1"/>
  <c r="H3444" i="4" s="1"/>
  <c r="H3445" i="4" a="1"/>
  <c r="H3445" i="4"/>
  <c r="H3446" i="4" a="1"/>
  <c r="H3446" i="4"/>
  <c r="H3447" i="4" a="1"/>
  <c r="H3447" i="4"/>
  <c r="H3448" i="4" a="1"/>
  <c r="H3448" i="4" s="1"/>
  <c r="H3449" i="4" a="1"/>
  <c r="H3449" i="4" s="1"/>
  <c r="I3449" i="4" s="1"/>
  <c r="H3450" i="4" a="1"/>
  <c r="H3450" i="4" s="1"/>
  <c r="H3451" i="4" a="1"/>
  <c r="H3451" i="4" s="1"/>
  <c r="I3451" i="4" s="1"/>
  <c r="H3452" i="4" a="1"/>
  <c r="H3452" i="4" s="1"/>
  <c r="H3453" i="4" a="1"/>
  <c r="H3453" i="4"/>
  <c r="H3454" i="4" a="1"/>
  <c r="H3454" i="4"/>
  <c r="H3455" i="4" a="1"/>
  <c r="H3455" i="4"/>
  <c r="H3456" i="4" a="1"/>
  <c r="H3456" i="4" s="1"/>
  <c r="H3457" i="4" a="1"/>
  <c r="H3457" i="4" s="1"/>
  <c r="H3458" i="4" a="1"/>
  <c r="H3458" i="4" s="1"/>
  <c r="H3459" i="4" a="1"/>
  <c r="H3459" i="4" s="1"/>
  <c r="H3460" i="4" a="1"/>
  <c r="H3460" i="4" s="1"/>
  <c r="I3460" i="4" s="1"/>
  <c r="H3461" i="4" a="1"/>
  <c r="H3461" i="4" s="1"/>
  <c r="H3462" i="4" a="1"/>
  <c r="H3462" i="4"/>
  <c r="H3463" i="4" a="1"/>
  <c r="H3463" i="4"/>
  <c r="H3464" i="4" a="1"/>
  <c r="H3464" i="4" s="1"/>
  <c r="H3465" i="4" a="1"/>
  <c r="H3465" i="4"/>
  <c r="I3465" i="4" s="1"/>
  <c r="H3466" i="4" a="1"/>
  <c r="H3466" i="4" s="1"/>
  <c r="H3467" i="4" a="1"/>
  <c r="H3467" i="4" s="1"/>
  <c r="H3468" i="4" a="1"/>
  <c r="H3468" i="4" s="1"/>
  <c r="H3469" i="4" a="1"/>
  <c r="H3469" i="4"/>
  <c r="H3470" i="4" a="1"/>
  <c r="H3470" i="4"/>
  <c r="H3471" i="4" a="1"/>
  <c r="H3471" i="4"/>
  <c r="H3472" i="4" a="1"/>
  <c r="H3472" i="4" s="1"/>
  <c r="H3473" i="4" a="1"/>
  <c r="H3473" i="4" s="1"/>
  <c r="H3474" i="4" a="1"/>
  <c r="H3474" i="4" s="1"/>
  <c r="H3475" i="4" a="1"/>
  <c r="H3475" i="4" s="1"/>
  <c r="H3476" i="4" a="1"/>
  <c r="H3476" i="4" s="1"/>
  <c r="H3477" i="4" a="1"/>
  <c r="H3477" i="4"/>
  <c r="H3478" i="4" a="1"/>
  <c r="H3478" i="4"/>
  <c r="H3479" i="4" a="1"/>
  <c r="H3479" i="4" s="1"/>
  <c r="I3479" i="4" s="1"/>
  <c r="H3480" i="4" a="1"/>
  <c r="H3480" i="4" s="1"/>
  <c r="H3481" i="4" a="1"/>
  <c r="H3481" i="4" s="1"/>
  <c r="I3481" i="4" s="1"/>
  <c r="H3482" i="4" a="1"/>
  <c r="H3482" i="4" s="1"/>
  <c r="H3483" i="4" a="1"/>
  <c r="H3483" i="4" s="1"/>
  <c r="I3483" i="4" s="1"/>
  <c r="H3484" i="4" a="1"/>
  <c r="H3484" i="4" s="1"/>
  <c r="H3485" i="4" a="1"/>
  <c r="H3485" i="4"/>
  <c r="H3486" i="4" a="1"/>
  <c r="H3486" i="4"/>
  <c r="H3487" i="4" a="1"/>
  <c r="H3487" i="4"/>
  <c r="H3488" i="4" a="1"/>
  <c r="H3488" i="4" s="1"/>
  <c r="H3489" i="4" a="1"/>
  <c r="H3489" i="4" s="1"/>
  <c r="H3490" i="4" a="1"/>
  <c r="H3490" i="4" s="1"/>
  <c r="H3491" i="4" a="1"/>
  <c r="H3491" i="4" s="1"/>
  <c r="H3492" i="4" a="1"/>
  <c r="H3492" i="4" s="1"/>
  <c r="H3493" i="4" a="1"/>
  <c r="H3493" i="4"/>
  <c r="H3494" i="4" a="1"/>
  <c r="H3494" i="4"/>
  <c r="H3495" i="4" a="1"/>
  <c r="H3495" i="4"/>
  <c r="H3496" i="4" a="1"/>
  <c r="H3496" i="4" s="1"/>
  <c r="H3497" i="4" a="1"/>
  <c r="H3497" i="4"/>
  <c r="I3497" i="4" s="1"/>
  <c r="H3498" i="4" a="1"/>
  <c r="H3498" i="4" s="1"/>
  <c r="H3499" i="4" a="1"/>
  <c r="H3499" i="4" s="1"/>
  <c r="H3500" i="4" a="1"/>
  <c r="H3500" i="4" s="1"/>
  <c r="H3501" i="4" a="1"/>
  <c r="H3501" i="4"/>
  <c r="H3502" i="4" a="1"/>
  <c r="H3502" i="4"/>
  <c r="H3503" i="4" a="1"/>
  <c r="H3503" i="4"/>
  <c r="H3504" i="4" a="1"/>
  <c r="H3504" i="4" s="1"/>
  <c r="H3505" i="4" a="1"/>
  <c r="H3505" i="4" s="1"/>
  <c r="H3506" i="4" a="1"/>
  <c r="H3506" i="4"/>
  <c r="H3507" i="4" a="1"/>
  <c r="H3507" i="4" s="1"/>
  <c r="H3508" i="4" a="1"/>
  <c r="H3508" i="4" s="1"/>
  <c r="H3509" i="4" a="1"/>
  <c r="H3509" i="4"/>
  <c r="H3510" i="4" a="1"/>
  <c r="H3510" i="4"/>
  <c r="H3511" i="4" a="1"/>
  <c r="H3511" i="4"/>
  <c r="H3512" i="4" a="1"/>
  <c r="H3512" i="4" s="1"/>
  <c r="H3513" i="4" a="1"/>
  <c r="H3513" i="4" s="1"/>
  <c r="H3514" i="4" a="1"/>
  <c r="H3514" i="4" s="1"/>
  <c r="I3514" i="4" s="1"/>
  <c r="H3515" i="4" a="1"/>
  <c r="H3515" i="4" s="1"/>
  <c r="I3515" i="4" s="1"/>
  <c r="H3516" i="4" a="1"/>
  <c r="H3516" i="4" s="1"/>
  <c r="H3517" i="4" a="1"/>
  <c r="H3517" i="4"/>
  <c r="H3518" i="4" a="1"/>
  <c r="H3518" i="4"/>
  <c r="H3519" i="4" a="1"/>
  <c r="H3519" i="4"/>
  <c r="I3519" i="4" s="1"/>
  <c r="H3520" i="4" a="1"/>
  <c r="H3520" i="4" s="1"/>
  <c r="H3521" i="4" a="1"/>
  <c r="H3521" i="4" s="1"/>
  <c r="H3522" i="4" a="1"/>
  <c r="H3522" i="4" s="1"/>
  <c r="H3523" i="4" a="1"/>
  <c r="H3523" i="4" s="1"/>
  <c r="H3524" i="4" a="1"/>
  <c r="H3524" i="4" s="1"/>
  <c r="H3525" i="4" a="1"/>
  <c r="H3525" i="4"/>
  <c r="H3526" i="4" a="1"/>
  <c r="H3526" i="4"/>
  <c r="H3527" i="4" a="1"/>
  <c r="H3527" i="4"/>
  <c r="H3528" i="4" a="1"/>
  <c r="H3528" i="4" s="1"/>
  <c r="H3529" i="4" a="1"/>
  <c r="H3529" i="4"/>
  <c r="H3530" i="4" a="1"/>
  <c r="H3530" i="4" s="1"/>
  <c r="I3530" i="4" s="1"/>
  <c r="H3531" i="4" a="1"/>
  <c r="H3531" i="4" s="1"/>
  <c r="I3531" i="4" s="1"/>
  <c r="H3532" i="4" a="1"/>
  <c r="H3532" i="4" s="1"/>
  <c r="H3533" i="4" a="1"/>
  <c r="H3533" i="4"/>
  <c r="H3534" i="4" a="1"/>
  <c r="H3534" i="4" s="1"/>
  <c r="J3534" i="4" s="1"/>
  <c r="H3535" i="4" a="1"/>
  <c r="H3535" i="4"/>
  <c r="H3536" i="4" a="1"/>
  <c r="H3536" i="4" s="1"/>
  <c r="H3537" i="4" a="1"/>
  <c r="H3537" i="4" s="1"/>
  <c r="H3538" i="4" a="1"/>
  <c r="H3538" i="4" s="1"/>
  <c r="H3539" i="4" a="1"/>
  <c r="H3539" i="4" s="1"/>
  <c r="H3540" i="4" a="1"/>
  <c r="H3540" i="4" s="1"/>
  <c r="H3541" i="4" a="1"/>
  <c r="H3541" i="4"/>
  <c r="H3542" i="4" a="1"/>
  <c r="H3542" i="4"/>
  <c r="H3543" i="4" a="1"/>
  <c r="H3543" i="4" s="1"/>
  <c r="I3543" i="4" s="1"/>
  <c r="H3544" i="4" a="1"/>
  <c r="H3544" i="4" s="1"/>
  <c r="H3545" i="4" a="1"/>
  <c r="H3545" i="4" s="1"/>
  <c r="H3546" i="4" a="1"/>
  <c r="H3546" i="4" s="1"/>
  <c r="H3547" i="4" a="1"/>
  <c r="H3547" i="4"/>
  <c r="I3547" i="4" s="1"/>
  <c r="H3548" i="4" a="1"/>
  <c r="H3548" i="4" s="1"/>
  <c r="H3549" i="4" a="1"/>
  <c r="H3549" i="4"/>
  <c r="H3550" i="4" a="1"/>
  <c r="H3550" i="4"/>
  <c r="H3551" i="4" a="1"/>
  <c r="H3551" i="4"/>
  <c r="I3551" i="4" s="1"/>
  <c r="H3552" i="4" a="1"/>
  <c r="H3552" i="4" s="1"/>
  <c r="I3552" i="4" s="1"/>
  <c r="H3553" i="4" a="1"/>
  <c r="H3553" i="4" s="1"/>
  <c r="H3554" i="4" a="1"/>
  <c r="H3554" i="4" s="1"/>
  <c r="H3555" i="4" a="1"/>
  <c r="H3555" i="4" s="1"/>
  <c r="H3556" i="4" a="1"/>
  <c r="H3556" i="4" s="1"/>
  <c r="H3557" i="4" a="1"/>
  <c r="H3557" i="4"/>
  <c r="H3558" i="4" a="1"/>
  <c r="H3558" i="4"/>
  <c r="H3559" i="4" a="1"/>
  <c r="H3559" i="4"/>
  <c r="H3560" i="4" a="1"/>
  <c r="H3560" i="4" s="1"/>
  <c r="H3561" i="4" a="1"/>
  <c r="H3561" i="4" s="1"/>
  <c r="I3561" i="4" s="1"/>
  <c r="H3562" i="4" a="1"/>
  <c r="H3562" i="4" s="1"/>
  <c r="H3563" i="4" a="1"/>
  <c r="H3563" i="4" s="1"/>
  <c r="I3563" i="4" s="1"/>
  <c r="H3564" i="4" a="1"/>
  <c r="H3564" i="4" s="1"/>
  <c r="I3564" i="4" s="1"/>
  <c r="H3565" i="4" a="1"/>
  <c r="H3565" i="4"/>
  <c r="H3566" i="4" a="1"/>
  <c r="H3566" i="4"/>
  <c r="H3567" i="4" a="1"/>
  <c r="H3567" i="4"/>
  <c r="H3568" i="4" a="1"/>
  <c r="H3568" i="4" s="1"/>
  <c r="H3569" i="4" a="1"/>
  <c r="H3569" i="4" s="1"/>
  <c r="I3569" i="4" s="1"/>
  <c r="H3570" i="4" a="1"/>
  <c r="H3570" i="4"/>
  <c r="H3571" i="4" a="1"/>
  <c r="H3571" i="4" s="1"/>
  <c r="H3572" i="4" a="1"/>
  <c r="H3572" i="4" s="1"/>
  <c r="H3573" i="4" a="1"/>
  <c r="H3573" i="4"/>
  <c r="H3574" i="4" a="1"/>
  <c r="H3574" i="4"/>
  <c r="J3574" i="4" s="1"/>
  <c r="H3575" i="4" a="1"/>
  <c r="H3575" i="4" s="1"/>
  <c r="I3575" i="4" s="1"/>
  <c r="H3576" i="4" a="1"/>
  <c r="H3576" i="4" s="1"/>
  <c r="H3577" i="4" a="1"/>
  <c r="H3577" i="4" s="1"/>
  <c r="H3578" i="4" a="1"/>
  <c r="H3578" i="4" s="1"/>
  <c r="H3579" i="4" a="1"/>
  <c r="H3579" i="4"/>
  <c r="I3579" i="4" s="1"/>
  <c r="H3580" i="4" a="1"/>
  <c r="H3580" i="4" s="1"/>
  <c r="I3580" i="4" s="1"/>
  <c r="H3581" i="4" a="1"/>
  <c r="H3581" i="4"/>
  <c r="H3582" i="4" a="1"/>
  <c r="H3582" i="4"/>
  <c r="H3583" i="4" a="1"/>
  <c r="H3583" i="4"/>
  <c r="H3584" i="4" a="1"/>
  <c r="H3584" i="4" s="1"/>
  <c r="I3584" i="4" s="1"/>
  <c r="H3585" i="4" a="1"/>
  <c r="H3585" i="4" s="1"/>
  <c r="I3585" i="4" s="1"/>
  <c r="H3586" i="4" a="1"/>
  <c r="H3586" i="4" s="1"/>
  <c r="H3587" i="4" a="1"/>
  <c r="H3587" i="4" s="1"/>
  <c r="H3588" i="4" a="1"/>
  <c r="H3588" i="4" s="1"/>
  <c r="H3589" i="4" a="1"/>
  <c r="H3589" i="4" s="1"/>
  <c r="H3590" i="4" a="1"/>
  <c r="H3590" i="4"/>
  <c r="H3591" i="4" a="1"/>
  <c r="H3591" i="4"/>
  <c r="H3592" i="4" a="1"/>
  <c r="H3592" i="4" s="1"/>
  <c r="H3593" i="4" a="1"/>
  <c r="H3593" i="4"/>
  <c r="H3594" i="4" a="1"/>
  <c r="H3594" i="4" s="1"/>
  <c r="H3595" i="4" a="1"/>
  <c r="H3595" i="4" s="1"/>
  <c r="H3596" i="4" a="1"/>
  <c r="H3596" i="4" s="1"/>
  <c r="I3596" i="4" s="1"/>
  <c r="H3597" i="4" a="1"/>
  <c r="H3597" i="4"/>
  <c r="H3598" i="4" a="1"/>
  <c r="H3598" i="4"/>
  <c r="H3599" i="4" a="1"/>
  <c r="H3599" i="4"/>
  <c r="H3600" i="4" a="1"/>
  <c r="H3600" i="4" s="1"/>
  <c r="H3601" i="4" a="1"/>
  <c r="H3601" i="4" s="1"/>
  <c r="I3601" i="4" s="1"/>
  <c r="H3602" i="4" a="1"/>
  <c r="H3602" i="4" s="1"/>
  <c r="I3602" i="4" s="1"/>
  <c r="H3603" i="4" a="1"/>
  <c r="H3603" i="4" s="1"/>
  <c r="H3604" i="4" a="1"/>
  <c r="H3604" i="4" s="1"/>
  <c r="H3605" i="4" a="1"/>
  <c r="H3605" i="4"/>
  <c r="H3606" i="4" a="1"/>
  <c r="H3606" i="4"/>
  <c r="H3607" i="4" a="1"/>
  <c r="H3607" i="4" s="1"/>
  <c r="I3607" i="4" s="1"/>
  <c r="H3608" i="4" a="1"/>
  <c r="H3608" i="4" s="1"/>
  <c r="H3609" i="4" a="1"/>
  <c r="H3609" i="4" s="1"/>
  <c r="H3610" i="4" a="1"/>
  <c r="H3610" i="4" s="1"/>
  <c r="H3611" i="4" a="1"/>
  <c r="H3611" i="4"/>
  <c r="H3612" i="4" a="1"/>
  <c r="H3612" i="4" s="1"/>
  <c r="I3612" i="4" s="1"/>
  <c r="H3613" i="4" a="1"/>
  <c r="H3613" i="4"/>
  <c r="H3614" i="4" a="1"/>
  <c r="H3614" i="4"/>
  <c r="H3615" i="4" a="1"/>
  <c r="H3615" i="4"/>
  <c r="H3616" i="4" a="1"/>
  <c r="H3616" i="4" s="1"/>
  <c r="H3617" i="4" a="1"/>
  <c r="H3617" i="4" s="1"/>
  <c r="I3617" i="4" s="1"/>
  <c r="H3618" i="4" a="1"/>
  <c r="H3618" i="4" s="1"/>
  <c r="I3618" i="4" s="1"/>
  <c r="H3619" i="4" a="1"/>
  <c r="H3619" i="4" s="1"/>
  <c r="H3620" i="4" a="1"/>
  <c r="H3620" i="4" s="1"/>
  <c r="H3621" i="4" a="1"/>
  <c r="H3621" i="4"/>
  <c r="H3622" i="4" a="1"/>
  <c r="H3622" i="4"/>
  <c r="H3623" i="4" a="1"/>
  <c r="H3623" i="4"/>
  <c r="I3623" i="4" s="1"/>
  <c r="H3624" i="4" a="1"/>
  <c r="H3624" i="4" s="1"/>
  <c r="H3625" i="4" a="1"/>
  <c r="H3625" i="4"/>
  <c r="H3626" i="4" a="1"/>
  <c r="H3626" i="4" s="1"/>
  <c r="H3627" i="4" a="1"/>
  <c r="H3627" i="4" s="1"/>
  <c r="H3628" i="4" a="1"/>
  <c r="H3628" i="4" s="1"/>
  <c r="H3629" i="4" a="1"/>
  <c r="H3629" i="4"/>
  <c r="H3630" i="4" a="1"/>
  <c r="H3630" i="4"/>
  <c r="H3631" i="4" a="1"/>
  <c r="H3631" i="4"/>
  <c r="H3632" i="4" a="1"/>
  <c r="H3632" i="4" s="1"/>
  <c r="H3633" i="4" a="1"/>
  <c r="H3633" i="4" s="1"/>
  <c r="H3634" i="4" a="1"/>
  <c r="H3634" i="4"/>
  <c r="I3634" i="4" s="1"/>
  <c r="H3635" i="4" a="1"/>
  <c r="H3635" i="4" s="1"/>
  <c r="H3636" i="4" a="1"/>
  <c r="H3636" i="4" s="1"/>
  <c r="H3637" i="4" a="1"/>
  <c r="H3637" i="4"/>
  <c r="H3638" i="4" a="1"/>
  <c r="H3638" i="4"/>
  <c r="H3639" i="4" a="1"/>
  <c r="H3639" i="4"/>
  <c r="I3639" i="4" s="1"/>
  <c r="H3640" i="4" a="1"/>
  <c r="H3640" i="4" s="1"/>
  <c r="H3641" i="4" a="1"/>
  <c r="H3641" i="4" s="1"/>
  <c r="H3642" i="4" a="1"/>
  <c r="H3642" i="4" s="1"/>
  <c r="H3643" i="4" a="1"/>
  <c r="H3643" i="4" s="1"/>
  <c r="I3643" i="4" s="1"/>
  <c r="H3644" i="4" a="1"/>
  <c r="H3644" i="4" s="1"/>
  <c r="H3645" i="4" a="1"/>
  <c r="H3645" i="4"/>
  <c r="H3646" i="4" a="1"/>
  <c r="H3646" i="4"/>
  <c r="H3647" i="4" a="1"/>
  <c r="H3647" i="4"/>
  <c r="H3648" i="4" a="1"/>
  <c r="H3648" i="4" s="1"/>
  <c r="H3649" i="4" a="1"/>
  <c r="H3649" i="4" s="1"/>
  <c r="H3650" i="4" a="1"/>
  <c r="H3650" i="4" s="1"/>
  <c r="I3650" i="4" s="1"/>
  <c r="H3651" i="4" a="1"/>
  <c r="H3651" i="4" s="1"/>
  <c r="I3651" i="4" s="1"/>
  <c r="H3652" i="4" a="1"/>
  <c r="H3652" i="4" s="1"/>
  <c r="H3653" i="4" a="1"/>
  <c r="H3653" i="4" s="1"/>
  <c r="H3654" i="4" a="1"/>
  <c r="H3654" i="4"/>
  <c r="H3655" i="4" a="1"/>
  <c r="H3655" i="4"/>
  <c r="I3655" i="4" s="1"/>
  <c r="H3656" i="4" a="1"/>
  <c r="H3656" i="4" s="1"/>
  <c r="I3656" i="4" s="1"/>
  <c r="H3657" i="4" a="1"/>
  <c r="H3657" i="4"/>
  <c r="H3658" i="4" a="1"/>
  <c r="H3658" i="4" s="1"/>
  <c r="H3659" i="4" a="1"/>
  <c r="H3659" i="4" s="1"/>
  <c r="H3660" i="4" a="1"/>
  <c r="H3660" i="4"/>
  <c r="H3661" i="4" a="1"/>
  <c r="H3661" i="4"/>
  <c r="J3661" i="4" s="1"/>
  <c r="H3662" i="4" a="1"/>
  <c r="H3662" i="4" s="1"/>
  <c r="H3663" i="4" a="1"/>
  <c r="H3663" i="4" s="1"/>
  <c r="H3664" i="4" a="1"/>
  <c r="H3664" i="4"/>
  <c r="H3665" i="4" a="1"/>
  <c r="H3665" i="4"/>
  <c r="H3666" i="4" a="1"/>
  <c r="H3666" i="4"/>
  <c r="I3666" i="4" s="1"/>
  <c r="H3667" i="4" a="1"/>
  <c r="H3667" i="4" s="1"/>
  <c r="H3668" i="4" a="1"/>
  <c r="H3668" i="4" s="1"/>
  <c r="I3668" i="4" s="1"/>
  <c r="H3669" i="4" a="1"/>
  <c r="H3669" i="4" s="1"/>
  <c r="H3670" i="4" a="1"/>
  <c r="H3670" i="4"/>
  <c r="H3671" i="4" a="1"/>
  <c r="H3671" i="4" s="1"/>
  <c r="I3671" i="4" s="1"/>
  <c r="H3672" i="4" a="1"/>
  <c r="H3672" i="4"/>
  <c r="H3673" i="4" a="1"/>
  <c r="H3673" i="4"/>
  <c r="H3674" i="4" a="1"/>
  <c r="H3674" i="4"/>
  <c r="H3675" i="4" a="1"/>
  <c r="H3675" i="4" s="1"/>
  <c r="I3675" i="4" s="1"/>
  <c r="H3676" i="4" a="1"/>
  <c r="H3676" i="4" s="1"/>
  <c r="I3676" i="4" s="1"/>
  <c r="H3677" i="4" a="1"/>
  <c r="H3677" i="4" s="1"/>
  <c r="H3678" i="4" a="1"/>
  <c r="H3678" i="4" s="1"/>
  <c r="J3678" i="4" s="1"/>
  <c r="H3679" i="4" a="1"/>
  <c r="H3679" i="4" s="1"/>
  <c r="H3680" i="4" a="1"/>
  <c r="H3680" i="4"/>
  <c r="I3680" i="4" s="1"/>
  <c r="H3681" i="4" a="1"/>
  <c r="H3681" i="4"/>
  <c r="H3682" i="4" a="1"/>
  <c r="H3682" i="4"/>
  <c r="H3683" i="4" a="1"/>
  <c r="H3683" i="4" s="1"/>
  <c r="H3684" i="4" a="1"/>
  <c r="H3684" i="4"/>
  <c r="I3684" i="4" s="1"/>
  <c r="H3685" i="4" a="1"/>
  <c r="H3685" i="4" s="1"/>
  <c r="H3686" i="4" a="1"/>
  <c r="H3686" i="4" s="1"/>
  <c r="H3687" i="4" a="1"/>
  <c r="H3687" i="4" s="1"/>
  <c r="H3688" i="4" a="1"/>
  <c r="H3688" i="4"/>
  <c r="H3689" i="4" a="1"/>
  <c r="H3689" i="4"/>
  <c r="I3689" i="4" s="1"/>
  <c r="H3690" i="4" a="1"/>
  <c r="H3690" i="4"/>
  <c r="H3691" i="4" a="1"/>
  <c r="H3691" i="4" s="1"/>
  <c r="H3692" i="4" a="1"/>
  <c r="H3692" i="4" s="1"/>
  <c r="I3692" i="4" s="1"/>
  <c r="H3693" i="4" a="1"/>
  <c r="H3693" i="4"/>
  <c r="H3694" i="4" a="1"/>
  <c r="H3694" i="4" s="1"/>
  <c r="J3694" i="4" s="1"/>
  <c r="H3695" i="4" a="1"/>
  <c r="H3695" i="4" s="1"/>
  <c r="H3696" i="4" a="1"/>
  <c r="H3696" i="4"/>
  <c r="H3697" i="4" a="1"/>
  <c r="H3697" i="4"/>
  <c r="H3698" i="4" a="1"/>
  <c r="H3698" i="4"/>
  <c r="I3698" i="4" s="1"/>
  <c r="H3699" i="4" a="1"/>
  <c r="H3699" i="4" s="1"/>
  <c r="H3700" i="4" a="1"/>
  <c r="H3700" i="4" s="1"/>
  <c r="I3700" i="4" s="1"/>
  <c r="H3701" i="4" a="1"/>
  <c r="H3701" i="4" s="1"/>
  <c r="H3702" i="4" a="1"/>
  <c r="H3702" i="4"/>
  <c r="H3703" i="4" a="1"/>
  <c r="H3703" i="4" s="1"/>
  <c r="I3703" i="4" s="1"/>
  <c r="H3704" i="4" a="1"/>
  <c r="H3704" i="4"/>
  <c r="H3705" i="4" a="1"/>
  <c r="H3705" i="4"/>
  <c r="H3706" i="4" a="1"/>
  <c r="H3706" i="4"/>
  <c r="H3707" i="4" a="1"/>
  <c r="H3707" i="4" s="1"/>
  <c r="I3707" i="4" s="1"/>
  <c r="H3708" i="4" a="1"/>
  <c r="H3708" i="4" s="1"/>
  <c r="I3708" i="4" s="1"/>
  <c r="H3709" i="4" a="1"/>
  <c r="H3709" i="4" s="1"/>
  <c r="H3710" i="4" a="1"/>
  <c r="H3710" i="4" s="1"/>
  <c r="H3711" i="4" a="1"/>
  <c r="H3711" i="4" s="1"/>
  <c r="H3712" i="4" a="1"/>
  <c r="H3712" i="4"/>
  <c r="I3712" i="4" s="1"/>
  <c r="H3713" i="4" a="1"/>
  <c r="H3713" i="4"/>
  <c r="H3714" i="4" a="1"/>
  <c r="H3714" i="4"/>
  <c r="H3715" i="4" a="1"/>
  <c r="H3715" i="4" s="1"/>
  <c r="H3716" i="4" a="1"/>
  <c r="H3716" i="4"/>
  <c r="I3716" i="4" s="1"/>
  <c r="H3717" i="4" a="1"/>
  <c r="H3717" i="4" s="1"/>
  <c r="H3718" i="4" a="1"/>
  <c r="H3718" i="4" s="1"/>
  <c r="H3719" i="4" a="1"/>
  <c r="H3719" i="4" s="1"/>
  <c r="H3720" i="4" a="1"/>
  <c r="H3720" i="4"/>
  <c r="H3721" i="4" a="1"/>
  <c r="H3721" i="4"/>
  <c r="I3721" i="4" s="1"/>
  <c r="H3722" i="4" a="1"/>
  <c r="H3722" i="4"/>
  <c r="H3723" i="4" a="1"/>
  <c r="H3723" i="4" s="1"/>
  <c r="H3724" i="4" a="1"/>
  <c r="H3724" i="4" s="1"/>
  <c r="I3724" i="4" s="1"/>
  <c r="H3725" i="4" a="1"/>
  <c r="H3725" i="4"/>
  <c r="H3726" i="4" a="1"/>
  <c r="H3726" i="4" s="1"/>
  <c r="H3727" i="4" a="1"/>
  <c r="H3727" i="4" s="1"/>
  <c r="H3728" i="4" a="1"/>
  <c r="H3728" i="4"/>
  <c r="H3729" i="4" a="1"/>
  <c r="H3729" i="4"/>
  <c r="H3730" i="4" a="1"/>
  <c r="H3730" i="4"/>
  <c r="I3730" i="4" s="1"/>
  <c r="H3731" i="4" a="1"/>
  <c r="H3731" i="4" s="1"/>
  <c r="H3732" i="4" a="1"/>
  <c r="H3732" i="4" s="1"/>
  <c r="I3732" i="4" s="1"/>
  <c r="H3733" i="4" a="1"/>
  <c r="H3733" i="4" s="1"/>
  <c r="H3734" i="4" a="1"/>
  <c r="H3734" i="4"/>
  <c r="H3735" i="4" a="1"/>
  <c r="H3735" i="4" s="1"/>
  <c r="I3735" i="4" s="1"/>
  <c r="H3736" i="4" a="1"/>
  <c r="H3736" i="4"/>
  <c r="H3737" i="4" a="1"/>
  <c r="H3737" i="4"/>
  <c r="H3738" i="4" a="1"/>
  <c r="H3738" i="4"/>
  <c r="H3739" i="4" a="1"/>
  <c r="H3739" i="4" s="1"/>
  <c r="I3739" i="4" s="1"/>
  <c r="H3740" i="4" a="1"/>
  <c r="H3740" i="4" s="1"/>
  <c r="I3740" i="4" s="1"/>
  <c r="H3741" i="4" a="1"/>
  <c r="H3741" i="4" s="1"/>
  <c r="H3742" i="4" a="1"/>
  <c r="H3742" i="4" s="1"/>
  <c r="H3743" i="4" a="1"/>
  <c r="H3743" i="4" s="1"/>
  <c r="H3744" i="4" a="1"/>
  <c r="H3744" i="4" s="1"/>
  <c r="H3745" i="4" a="1"/>
  <c r="H3745" i="4"/>
  <c r="H3746" i="4" a="1"/>
  <c r="H3746" i="4"/>
  <c r="H3747" i="4" a="1"/>
  <c r="H3747" i="4" s="1"/>
  <c r="H3748" i="4" a="1"/>
  <c r="H3748" i="4"/>
  <c r="I3748" i="4" s="1"/>
  <c r="H3749" i="4" a="1"/>
  <c r="H3749" i="4" s="1"/>
  <c r="H3750" i="4" a="1"/>
  <c r="H3750" i="4" s="1"/>
  <c r="H3751" i="4" a="1"/>
  <c r="H3751" i="4" s="1"/>
  <c r="H3752" i="4" a="1"/>
  <c r="H3752" i="4"/>
  <c r="H3753" i="4" a="1"/>
  <c r="H3753" i="4" s="1"/>
  <c r="H3754" i="4" a="1"/>
  <c r="H3754" i="4"/>
  <c r="H3755" i="4" a="1"/>
  <c r="H3755" i="4" s="1"/>
  <c r="H3756" i="4" a="1"/>
  <c r="H3756" i="4" s="1"/>
  <c r="I3756" i="4" s="1"/>
  <c r="H3757" i="4" a="1"/>
  <c r="H3757" i="4"/>
  <c r="H3758" i="4" a="1"/>
  <c r="H3758" i="4" s="1"/>
  <c r="H3759" i="4" a="1"/>
  <c r="H3759" i="4" s="1"/>
  <c r="H3760" i="4" a="1"/>
  <c r="H3760" i="4"/>
  <c r="H3761" i="4" a="1"/>
  <c r="H3761" i="4"/>
  <c r="H3762" i="4" a="1"/>
  <c r="H3762" i="4"/>
  <c r="I3762" i="4" s="1"/>
  <c r="H3763" i="4" a="1"/>
  <c r="H3763" i="4" s="1"/>
  <c r="H3764" i="4" a="1"/>
  <c r="H3764" i="4"/>
  <c r="H3765" i="4" a="1"/>
  <c r="H3765" i="4" s="1"/>
  <c r="H3766" i="4" a="1"/>
  <c r="H3766" i="4"/>
  <c r="H3767" i="4" a="1"/>
  <c r="H3767" i="4" s="1"/>
  <c r="I3767" i="4" s="1"/>
  <c r="H3768" i="4" a="1"/>
  <c r="H3768" i="4"/>
  <c r="H3769" i="4" a="1"/>
  <c r="H3769" i="4"/>
  <c r="H3770" i="4" a="1"/>
  <c r="H3770" i="4"/>
  <c r="H3771" i="4" a="1"/>
  <c r="H3771" i="4" s="1"/>
  <c r="I3771" i="4" s="1"/>
  <c r="H3772" i="4" a="1"/>
  <c r="H3772" i="4" s="1"/>
  <c r="I3772" i="4" s="1"/>
  <c r="H3773" i="4" a="1"/>
  <c r="H3773" i="4"/>
  <c r="H3774" i="4" a="1"/>
  <c r="H3774" i="4" s="1"/>
  <c r="H3775" i="4" a="1"/>
  <c r="H3775" i="4" s="1"/>
  <c r="H3776" i="4" a="1"/>
  <c r="H3776" i="4"/>
  <c r="I3776" i="4" s="1"/>
  <c r="H3777" i="4" a="1"/>
  <c r="H3777" i="4"/>
  <c r="H3778" i="4" a="1"/>
  <c r="H3778" i="4"/>
  <c r="H3779" i="4" a="1"/>
  <c r="H3779" i="4" s="1"/>
  <c r="H3780" i="4" a="1"/>
  <c r="H3780" i="4"/>
  <c r="I3780" i="4" s="1"/>
  <c r="H3781" i="4" a="1"/>
  <c r="H3781" i="4" s="1"/>
  <c r="H3782" i="4" a="1"/>
  <c r="H3782" i="4"/>
  <c r="H3783" i="4" a="1"/>
  <c r="H3783" i="4" s="1"/>
  <c r="H3784" i="4" a="1"/>
  <c r="H3784" i="4"/>
  <c r="H3785" i="4" a="1"/>
  <c r="H3785" i="4" s="1"/>
  <c r="H3786" i="4" a="1"/>
  <c r="H3786" i="4"/>
  <c r="H3787" i="4" a="1"/>
  <c r="H3787" i="4" s="1"/>
  <c r="H3788" i="4" a="1"/>
  <c r="H3788" i="4" s="1"/>
  <c r="I3788" i="4" s="1"/>
  <c r="H3789" i="4" a="1"/>
  <c r="H3789" i="4"/>
  <c r="H3790" i="4" a="1"/>
  <c r="H3790" i="4" s="1"/>
  <c r="J3790" i="4" s="1"/>
  <c r="H3791" i="4" a="1"/>
  <c r="H3791" i="4" s="1"/>
  <c r="H3792" i="4" a="1"/>
  <c r="H3792" i="4"/>
  <c r="H3793" i="4" a="1"/>
  <c r="H3793" i="4"/>
  <c r="H3794" i="4" a="1"/>
  <c r="H3794" i="4" s="1"/>
  <c r="H3795" i="4" a="1"/>
  <c r="H3795" i="4" s="1"/>
  <c r="H3796" i="4" a="1"/>
  <c r="H3796" i="4"/>
  <c r="H3797" i="4" a="1"/>
  <c r="H3797" i="4" s="1"/>
  <c r="H3798" i="4" a="1"/>
  <c r="H3798" i="4"/>
  <c r="H3799" i="4" a="1"/>
  <c r="H3799" i="4" s="1"/>
  <c r="I3799" i="4" s="1"/>
  <c r="H3800" i="4" a="1"/>
  <c r="H3800" i="4"/>
  <c r="H3801" i="4" a="1"/>
  <c r="H3801" i="4"/>
  <c r="H3802" i="4" a="1"/>
  <c r="H3802" i="4"/>
  <c r="H3803" i="4" a="1"/>
  <c r="H3803" i="4" s="1"/>
  <c r="I3803" i="4" s="1"/>
  <c r="H3804" i="4" a="1"/>
  <c r="H3804" i="4" s="1"/>
  <c r="I3804" i="4" s="1"/>
  <c r="H3805" i="4" a="1"/>
  <c r="H3805" i="4"/>
  <c r="H3806" i="4" a="1"/>
  <c r="H3806" i="4" s="1"/>
  <c r="H3807" i="4" a="1"/>
  <c r="H3807" i="4" s="1"/>
  <c r="H3808" i="4" a="1"/>
  <c r="H3808" i="4" s="1"/>
  <c r="H3809" i="4" a="1"/>
  <c r="H3809" i="4"/>
  <c r="H3810" i="4" a="1"/>
  <c r="H3810" i="4"/>
  <c r="H3811" i="4" a="1"/>
  <c r="H3811" i="4" s="1"/>
  <c r="H3812" i="4" a="1"/>
  <c r="H3812" i="4"/>
  <c r="I3812" i="4" s="1"/>
  <c r="H3813" i="4" a="1"/>
  <c r="H3813" i="4" s="1"/>
  <c r="H3814" i="4" a="1"/>
  <c r="H3814" i="4"/>
  <c r="H3815" i="4" a="1"/>
  <c r="H3815" i="4" s="1"/>
  <c r="H3816" i="4" a="1"/>
  <c r="H3816" i="4"/>
  <c r="H3817" i="4" a="1"/>
  <c r="H3817" i="4" s="1"/>
  <c r="H3818" i="4" a="1"/>
  <c r="H3818" i="4" s="1"/>
  <c r="I3818" i="4" s="1"/>
  <c r="H3819" i="4" a="1"/>
  <c r="H3819" i="4" s="1"/>
  <c r="H3820" i="4" a="1"/>
  <c r="H3820" i="4" s="1"/>
  <c r="I3820" i="4" s="1"/>
  <c r="H3821" i="4" a="1"/>
  <c r="H3821" i="4"/>
  <c r="I3821" i="4" s="1"/>
  <c r="H3822" i="4" a="1"/>
  <c r="H3822" i="4" s="1"/>
  <c r="H3823" i="4" a="1"/>
  <c r="H3823" i="4" s="1"/>
  <c r="H3824" i="4" a="1"/>
  <c r="H3824" i="4"/>
  <c r="H3825" i="4" a="1"/>
  <c r="H3825" i="4"/>
  <c r="H3826" i="4" a="1"/>
  <c r="H3826" i="4"/>
  <c r="I3826" i="4" s="1"/>
  <c r="H3827" i="4" a="1"/>
  <c r="H3827" i="4" s="1"/>
  <c r="H3828" i="4" a="1"/>
  <c r="H3828" i="4"/>
  <c r="H3829" i="4" a="1"/>
  <c r="H3829" i="4" s="1"/>
  <c r="H3830" i="4" a="1"/>
  <c r="H3830" i="4"/>
  <c r="H3831" i="4" a="1"/>
  <c r="H3831" i="4" s="1"/>
  <c r="I3831" i="4" s="1"/>
  <c r="H3832" i="4" a="1"/>
  <c r="H3832" i="4" s="1"/>
  <c r="I3832" i="4" s="1"/>
  <c r="H3833" i="4" a="1"/>
  <c r="H3833" i="4"/>
  <c r="H3834" i="4" a="1"/>
  <c r="H3834" i="4"/>
  <c r="H3835" i="4" a="1"/>
  <c r="H3835" i="4" s="1"/>
  <c r="I3835" i="4" s="1"/>
  <c r="H3836" i="4" a="1"/>
  <c r="H3836" i="4" s="1"/>
  <c r="I3836" i="4" s="1"/>
  <c r="H3837" i="4" a="1"/>
  <c r="H3837" i="4"/>
  <c r="H3838" i="4" a="1"/>
  <c r="H3838" i="4" s="1"/>
  <c r="H3839" i="4" a="1"/>
  <c r="H3839" i="4" s="1"/>
  <c r="H3840" i="4" a="1"/>
  <c r="H3840" i="4" s="1"/>
  <c r="H3841" i="4" a="1"/>
  <c r="H3841" i="4" s="1"/>
  <c r="I3841" i="4" s="1"/>
  <c r="H3842" i="4" a="1"/>
  <c r="H3842" i="4"/>
  <c r="H3843" i="4" a="1"/>
  <c r="H3843" i="4" s="1"/>
  <c r="H3844" i="4" a="1"/>
  <c r="H3844" i="4"/>
  <c r="I3844" i="4" s="1"/>
  <c r="H3845" i="4" a="1"/>
  <c r="H3845" i="4" s="1"/>
  <c r="H3846" i="4" a="1"/>
  <c r="H3846" i="4"/>
  <c r="H3847" i="4" a="1"/>
  <c r="H3847" i="4" s="1"/>
  <c r="H3848" i="4" a="1"/>
  <c r="H3848" i="4"/>
  <c r="H3849" i="4" a="1"/>
  <c r="H3849" i="4"/>
  <c r="I3849" i="4" s="1"/>
  <c r="H3850" i="4" a="1"/>
  <c r="H3850" i="4" s="1"/>
  <c r="I3850" i="4" s="1"/>
  <c r="H3851" i="4" a="1"/>
  <c r="H3851" i="4" s="1"/>
  <c r="H3852" i="4" a="1"/>
  <c r="H3852" i="4" s="1"/>
  <c r="I3852" i="4" s="1"/>
  <c r="H3853" i="4" a="1"/>
  <c r="H3853" i="4"/>
  <c r="H3854" i="4" a="1"/>
  <c r="H3854" i="4" s="1"/>
  <c r="J3854" i="4" s="1"/>
  <c r="H3855" i="4" a="1"/>
  <c r="H3855" i="4" s="1"/>
  <c r="H3856" i="4" a="1"/>
  <c r="H3856" i="4"/>
  <c r="H3857" i="4" a="1"/>
  <c r="H3857" i="4"/>
  <c r="H3858" i="4" a="1"/>
  <c r="H3858" i="4" s="1"/>
  <c r="H3859" i="4" a="1"/>
  <c r="H3859" i="4" s="1"/>
  <c r="H3860" i="4" a="1"/>
  <c r="H3860" i="4"/>
  <c r="H3861" i="4" a="1"/>
  <c r="H3861" i="4" s="1"/>
  <c r="H3862" i="4" a="1"/>
  <c r="H3862" i="4"/>
  <c r="H3863" i="4" a="1"/>
  <c r="H3863" i="4" s="1"/>
  <c r="I3863" i="4" s="1"/>
  <c r="H3864" i="4" a="1"/>
  <c r="H3864" i="4" s="1"/>
  <c r="I3864" i="4" s="1"/>
  <c r="H3865" i="4" a="1"/>
  <c r="H3865" i="4"/>
  <c r="H3866" i="4" a="1"/>
  <c r="H3866" i="4"/>
  <c r="H3867" i="4" a="1"/>
  <c r="H3867" i="4" s="1"/>
  <c r="I3867" i="4" s="1"/>
  <c r="H3868" i="4" a="1"/>
  <c r="H3868" i="4" s="1"/>
  <c r="I3868" i="4" s="1"/>
  <c r="H3869" i="4" a="1"/>
  <c r="H3869" i="4"/>
  <c r="H3870" i="4" a="1"/>
  <c r="H3870" i="4" s="1"/>
  <c r="I3870" i="4" s="1"/>
  <c r="H3871" i="4" a="1"/>
  <c r="H3871" i="4" s="1"/>
  <c r="H3872" i="4" a="1"/>
  <c r="H3872" i="4" s="1"/>
  <c r="H3873" i="4" a="1"/>
  <c r="H3873" i="4" s="1"/>
  <c r="I3873" i="4" s="1"/>
  <c r="H3874" i="4" a="1"/>
  <c r="H3874" i="4"/>
  <c r="H3875" i="4" a="1"/>
  <c r="H3875" i="4"/>
  <c r="H3876" i="4" a="1"/>
  <c r="H3876" i="4"/>
  <c r="I3876" i="4" s="1"/>
  <c r="H3877" i="4" a="1"/>
  <c r="H3877" i="4" s="1"/>
  <c r="H3878" i="4" a="1"/>
  <c r="H3878" i="4"/>
  <c r="H3879" i="4" a="1"/>
  <c r="H3879" i="4"/>
  <c r="H3880" i="4" a="1"/>
  <c r="H3880" i="4" s="1"/>
  <c r="H3881" i="4" a="1"/>
  <c r="H3881" i="4" s="1"/>
  <c r="I3881" i="4" s="1"/>
  <c r="H3882" i="4" a="1"/>
  <c r="H3882" i="4"/>
  <c r="H3883" i="4" a="1"/>
  <c r="H3883" i="4"/>
  <c r="H3884" i="4" a="1"/>
  <c r="H3884" i="4"/>
  <c r="I3884" i="4" s="1"/>
  <c r="H3885" i="4" a="1"/>
  <c r="H3885" i="4" s="1"/>
  <c r="H3886" i="4" a="1"/>
  <c r="H3886" i="4"/>
  <c r="H3887" i="4" a="1"/>
  <c r="H3887" i="4"/>
  <c r="H3888" i="4" a="1"/>
  <c r="H3888" i="4" s="1"/>
  <c r="H3889" i="4" a="1"/>
  <c r="H3889" i="4" s="1"/>
  <c r="I3889" i="4" s="1"/>
  <c r="H3890" i="4" a="1"/>
  <c r="H3890" i="4"/>
  <c r="H3891" i="4" a="1"/>
  <c r="H3891" i="4"/>
  <c r="H3892" i="4" a="1"/>
  <c r="H3892" i="4"/>
  <c r="I3892" i="4" s="1"/>
  <c r="H3893" i="4" a="1"/>
  <c r="H3893" i="4" s="1"/>
  <c r="H3894" i="4" a="1"/>
  <c r="H3894" i="4"/>
  <c r="H3895" i="4" a="1"/>
  <c r="H3895" i="4"/>
  <c r="H3896" i="4" a="1"/>
  <c r="H3896" i="4"/>
  <c r="I3896" i="4" s="1"/>
  <c r="H3897" i="4" a="1"/>
  <c r="H3897" i="4" s="1"/>
  <c r="I3897" i="4" s="1"/>
  <c r="H3898" i="4" a="1"/>
  <c r="H3898" i="4"/>
  <c r="H3899" i="4" a="1"/>
  <c r="H3899" i="4"/>
  <c r="H3900" i="4" a="1"/>
  <c r="H3900" i="4" s="1"/>
  <c r="H3901" i="4" a="1"/>
  <c r="H3901" i="4" s="1"/>
  <c r="H3902" i="4" a="1"/>
  <c r="H3902" i="4"/>
  <c r="H3903" i="4" a="1"/>
  <c r="H3903" i="4"/>
  <c r="H3904" i="4" a="1"/>
  <c r="H3904" i="4" s="1"/>
  <c r="H3905" i="4" a="1"/>
  <c r="H3905" i="4" s="1"/>
  <c r="I3905" i="4" s="1"/>
  <c r="H3906" i="4" a="1"/>
  <c r="H3906" i="4"/>
  <c r="H3907" i="4" a="1"/>
  <c r="H3907" i="4"/>
  <c r="H3908" i="4" a="1"/>
  <c r="H3908" i="4"/>
  <c r="I3908" i="4" s="1"/>
  <c r="H3909" i="4" a="1"/>
  <c r="H3909" i="4" s="1"/>
  <c r="H3910" i="4" a="1"/>
  <c r="H3910" i="4"/>
  <c r="H3911" i="4" a="1"/>
  <c r="H3911" i="4"/>
  <c r="H3912" i="4" a="1"/>
  <c r="H3912" i="4" s="1"/>
  <c r="H3913" i="4" a="1"/>
  <c r="H3913" i="4" s="1"/>
  <c r="I3913" i="4" s="1"/>
  <c r="H3914" i="4" a="1"/>
  <c r="H3914" i="4"/>
  <c r="H3915" i="4" a="1"/>
  <c r="H3915" i="4"/>
  <c r="H3916" i="4" a="1"/>
  <c r="H3916" i="4"/>
  <c r="I3916" i="4" s="1"/>
  <c r="H3917" i="4" a="1"/>
  <c r="H3917" i="4" s="1"/>
  <c r="H3918" i="4" a="1"/>
  <c r="H3918" i="4"/>
  <c r="H3919" i="4" a="1"/>
  <c r="H3919" i="4"/>
  <c r="H3920" i="4" a="1"/>
  <c r="H3920" i="4" s="1"/>
  <c r="H3921" i="4" a="1"/>
  <c r="H3921" i="4" s="1"/>
  <c r="I3921" i="4" s="1"/>
  <c r="H3922" i="4" a="1"/>
  <c r="H3922" i="4"/>
  <c r="H3923" i="4" a="1"/>
  <c r="H3923" i="4"/>
  <c r="H3924" i="4" a="1"/>
  <c r="H3924" i="4"/>
  <c r="I3924" i="4" s="1"/>
  <c r="H3925" i="4" a="1"/>
  <c r="H3925" i="4" s="1"/>
  <c r="H3926" i="4" a="1"/>
  <c r="H3926" i="4"/>
  <c r="H3927" i="4" a="1"/>
  <c r="H3927" i="4"/>
  <c r="H3928" i="4" a="1"/>
  <c r="H3928" i="4"/>
  <c r="I3928" i="4" s="1"/>
  <c r="H3929" i="4" a="1"/>
  <c r="H3929" i="4" s="1"/>
  <c r="I3929" i="4" s="1"/>
  <c r="H3930" i="4" a="1"/>
  <c r="H3930" i="4"/>
  <c r="H3931" i="4" a="1"/>
  <c r="H3931" i="4"/>
  <c r="H3932" i="4" a="1"/>
  <c r="H3932" i="4" s="1"/>
  <c r="H3933" i="4" a="1"/>
  <c r="H3933" i="4" s="1"/>
  <c r="H3934" i="4" a="1"/>
  <c r="H3934" i="4"/>
  <c r="H3935" i="4" a="1"/>
  <c r="H3935" i="4"/>
  <c r="H3936" i="4" a="1"/>
  <c r="H3936" i="4" s="1"/>
  <c r="H3937" i="4" a="1"/>
  <c r="H3937" i="4" s="1"/>
  <c r="I3937" i="4" s="1"/>
  <c r="H3938" i="4" a="1"/>
  <c r="H3938" i="4"/>
  <c r="H3939" i="4" a="1"/>
  <c r="H3939" i="4"/>
  <c r="H3940" i="4" a="1"/>
  <c r="H3940" i="4"/>
  <c r="I3940" i="4" s="1"/>
  <c r="H3941" i="4" a="1"/>
  <c r="H3941" i="4" s="1"/>
  <c r="H3942" i="4" a="1"/>
  <c r="H3942" i="4"/>
  <c r="H3943" i="4" a="1"/>
  <c r="H3943" i="4"/>
  <c r="H3944" i="4" a="1"/>
  <c r="H3944" i="4" s="1"/>
  <c r="H3945" i="4" a="1"/>
  <c r="H3945" i="4" s="1"/>
  <c r="I3945" i="4" s="1"/>
  <c r="H3946" i="4" a="1"/>
  <c r="H3946" i="4"/>
  <c r="H3947" i="4" a="1"/>
  <c r="H3947" i="4"/>
  <c r="H3948" i="4" a="1"/>
  <c r="H3948" i="4"/>
  <c r="I3948" i="4" s="1"/>
  <c r="H3949" i="4" a="1"/>
  <c r="H3949" i="4" s="1"/>
  <c r="H3950" i="4" a="1"/>
  <c r="H3950" i="4"/>
  <c r="H3951" i="4" a="1"/>
  <c r="H3951" i="4"/>
  <c r="H3952" i="4" a="1"/>
  <c r="H3952" i="4" s="1"/>
  <c r="H3953" i="4" a="1"/>
  <c r="H3953" i="4" s="1"/>
  <c r="I3953" i="4" s="1"/>
  <c r="H3954" i="4" a="1"/>
  <c r="H3954" i="4"/>
  <c r="H3955" i="4" a="1"/>
  <c r="H3955" i="4"/>
  <c r="H3956" i="4" a="1"/>
  <c r="H3956" i="4"/>
  <c r="I3956" i="4" s="1"/>
  <c r="H3957" i="4" a="1"/>
  <c r="H3957" i="4" s="1"/>
  <c r="H3958" i="4" a="1"/>
  <c r="H3958" i="4"/>
  <c r="H3959" i="4" a="1"/>
  <c r="H3959" i="4"/>
  <c r="H3960" i="4" a="1"/>
  <c r="H3960" i="4"/>
  <c r="I3960" i="4" s="1"/>
  <c r="H3961" i="4" a="1"/>
  <c r="H3961" i="4" s="1"/>
  <c r="I3961" i="4" s="1"/>
  <c r="H3962" i="4" a="1"/>
  <c r="H3962" i="4"/>
  <c r="H3963" i="4" a="1"/>
  <c r="H3963" i="4"/>
  <c r="H3964" i="4" a="1"/>
  <c r="H3964" i="4" s="1"/>
  <c r="H3965" i="4" a="1"/>
  <c r="H3965" i="4" s="1"/>
  <c r="H3966" i="4" a="1"/>
  <c r="H3966" i="4"/>
  <c r="H3967" i="4" a="1"/>
  <c r="H3967" i="4"/>
  <c r="H3968" i="4" a="1"/>
  <c r="H3968" i="4" s="1"/>
  <c r="H3969" i="4" a="1"/>
  <c r="H3969" i="4" s="1"/>
  <c r="I3969" i="4" s="1"/>
  <c r="H3970" i="4" a="1"/>
  <c r="H3970" i="4"/>
  <c r="H3971" i="4" a="1"/>
  <c r="H3971" i="4"/>
  <c r="H3972" i="4" a="1"/>
  <c r="H3972" i="4"/>
  <c r="I3972" i="4" s="1"/>
  <c r="H3973" i="4" a="1"/>
  <c r="H3973" i="4" s="1"/>
  <c r="H3974" i="4" a="1"/>
  <c r="H3974" i="4"/>
  <c r="H3975" i="4" a="1"/>
  <c r="H3975" i="4"/>
  <c r="H3976" i="4" a="1"/>
  <c r="H3976" i="4" s="1"/>
  <c r="H3977" i="4" a="1"/>
  <c r="H3977" i="4" s="1"/>
  <c r="I3977" i="4" s="1"/>
  <c r="H3978" i="4" a="1"/>
  <c r="H3978" i="4"/>
  <c r="H3979" i="4" a="1"/>
  <c r="H3979" i="4"/>
  <c r="H3980" i="4" a="1"/>
  <c r="H3980" i="4"/>
  <c r="I3980" i="4" s="1"/>
  <c r="H3981" i="4" a="1"/>
  <c r="H3981" i="4" s="1"/>
  <c r="H3982" i="4" a="1"/>
  <c r="H3982" i="4"/>
  <c r="H3983" i="4" a="1"/>
  <c r="H3983" i="4"/>
  <c r="H3984" i="4" a="1"/>
  <c r="H3984" i="4" s="1"/>
  <c r="H3985" i="4" a="1"/>
  <c r="H3985" i="4" s="1"/>
  <c r="I3985" i="4" s="1"/>
  <c r="H3986" i="4" a="1"/>
  <c r="H3986" i="4"/>
  <c r="H3987" i="4" a="1"/>
  <c r="H3987" i="4"/>
  <c r="H3988" i="4" a="1"/>
  <c r="H3988" i="4"/>
  <c r="I3988" i="4" s="1"/>
  <c r="H3989" i="4" a="1"/>
  <c r="H3989" i="4" s="1"/>
  <c r="H3990" i="4" a="1"/>
  <c r="H3990" i="4"/>
  <c r="H3991" i="4" a="1"/>
  <c r="H3991" i="4"/>
  <c r="H3992" i="4" a="1"/>
  <c r="H3992" i="4"/>
  <c r="I3992" i="4" s="1"/>
  <c r="H3993" i="4" a="1"/>
  <c r="H3993" i="4" s="1"/>
  <c r="I3993" i="4" s="1"/>
  <c r="H3994" i="4" a="1"/>
  <c r="H3994" i="4"/>
  <c r="H3995" i="4" a="1"/>
  <c r="H3995" i="4"/>
  <c r="H3996" i="4" a="1"/>
  <c r="H3996" i="4" s="1"/>
  <c r="H3997" i="4" a="1"/>
  <c r="H3997" i="4" s="1"/>
  <c r="H3998" i="4" a="1"/>
  <c r="H3998" i="4"/>
  <c r="H3999" i="4" a="1"/>
  <c r="H3999" i="4"/>
  <c r="H4000" i="4" a="1"/>
  <c r="H4000" i="4" s="1"/>
  <c r="H4001" i="4" a="1"/>
  <c r="H4001" i="4" s="1"/>
  <c r="I4001" i="4" s="1"/>
  <c r="H4002" i="4" a="1"/>
  <c r="H4002" i="4"/>
  <c r="H4003" i="4" a="1"/>
  <c r="H4003" i="4"/>
  <c r="H4004" i="4" a="1"/>
  <c r="H4004" i="4"/>
  <c r="I4004" i="4" s="1"/>
  <c r="H4005" i="4" a="1"/>
  <c r="H4005" i="4" s="1"/>
  <c r="H4006" i="4" a="1"/>
  <c r="H4006" i="4"/>
  <c r="H4007" i="4" a="1"/>
  <c r="H4007" i="4"/>
  <c r="H4008" i="4" a="1"/>
  <c r="H4008" i="4" s="1"/>
  <c r="H4009" i="4" a="1"/>
  <c r="H4009" i="4" s="1"/>
  <c r="I4009" i="4" s="1"/>
  <c r="H4010" i="4" a="1"/>
  <c r="H4010" i="4"/>
  <c r="H4011" i="4" a="1"/>
  <c r="H4011" i="4"/>
  <c r="H4012" i="4" a="1"/>
  <c r="H4012" i="4"/>
  <c r="I4012" i="4" s="1"/>
  <c r="I3320" i="4"/>
  <c r="I3321" i="4"/>
  <c r="I3322" i="4"/>
  <c r="I3325" i="4"/>
  <c r="I3327" i="4"/>
  <c r="I3330" i="4"/>
  <c r="I3331" i="4"/>
  <c r="I3332" i="4"/>
  <c r="I3333" i="4"/>
  <c r="I3335" i="4"/>
  <c r="I3336" i="4"/>
  <c r="I3337" i="4"/>
  <c r="I3338" i="4"/>
  <c r="I3339" i="4"/>
  <c r="I3341" i="4"/>
  <c r="I3343" i="4"/>
  <c r="I3344" i="4"/>
  <c r="I3347" i="4"/>
  <c r="I3348" i="4"/>
  <c r="I3349" i="4"/>
  <c r="I3350" i="4"/>
  <c r="I3352" i="4"/>
  <c r="I3353" i="4"/>
  <c r="I3354" i="4"/>
  <c r="I3355" i="4"/>
  <c r="I3357" i="4"/>
  <c r="I3359" i="4"/>
  <c r="I3363" i="4"/>
  <c r="I3364" i="4"/>
  <c r="I3365" i="4"/>
  <c r="I3366" i="4"/>
  <c r="I3368" i="4"/>
  <c r="I3370" i="4"/>
  <c r="I3371" i="4"/>
  <c r="I3372" i="4"/>
  <c r="I3373" i="4"/>
  <c r="I3374" i="4"/>
  <c r="I3375" i="4"/>
  <c r="I3376" i="4"/>
  <c r="I3377" i="4"/>
  <c r="I3379" i="4"/>
  <c r="I3380" i="4"/>
  <c r="I3381" i="4"/>
  <c r="I3382" i="4"/>
  <c r="I3384" i="4"/>
  <c r="I3385" i="4"/>
  <c r="I3386" i="4"/>
  <c r="I3388" i="4"/>
  <c r="I3389" i="4"/>
  <c r="I3390" i="4"/>
  <c r="I3391" i="4"/>
  <c r="I3392" i="4"/>
  <c r="I3393" i="4"/>
  <c r="I3396" i="4"/>
  <c r="I3397" i="4"/>
  <c r="I3398" i="4"/>
  <c r="I3400" i="4"/>
  <c r="I3401" i="4"/>
  <c r="I3402" i="4"/>
  <c r="I3403" i="4"/>
  <c r="I3404" i="4"/>
  <c r="I3405" i="4"/>
  <c r="I3406" i="4"/>
  <c r="I3407" i="4"/>
  <c r="I3408" i="4"/>
  <c r="I3409" i="4"/>
  <c r="I3412" i="4"/>
  <c r="I3413" i="4"/>
  <c r="I3416" i="4"/>
  <c r="I3417" i="4"/>
  <c r="I3418" i="4"/>
  <c r="I3419" i="4"/>
  <c r="I3420" i="4"/>
  <c r="I3421" i="4"/>
  <c r="I3422" i="4"/>
  <c r="I3423" i="4"/>
  <c r="I3425" i="4"/>
  <c r="I3426" i="4"/>
  <c r="I3429" i="4"/>
  <c r="I3431" i="4"/>
  <c r="I3432" i="4"/>
  <c r="I3434" i="4"/>
  <c r="I3435" i="4"/>
  <c r="I3436" i="4"/>
  <c r="I3437" i="4"/>
  <c r="I3439" i="4"/>
  <c r="I3440" i="4"/>
  <c r="I3441" i="4"/>
  <c r="I3442" i="4"/>
  <c r="I3444" i="4"/>
  <c r="I3445" i="4"/>
  <c r="I3447" i="4"/>
  <c r="I3448" i="4"/>
  <c r="I3450" i="4"/>
  <c r="I3452" i="4"/>
  <c r="I3453" i="4"/>
  <c r="I3455" i="4"/>
  <c r="I3456" i="4"/>
  <c r="I3457" i="4"/>
  <c r="I3458" i="4"/>
  <c r="I3459" i="4"/>
  <c r="I3461" i="4"/>
  <c r="I3462" i="4"/>
  <c r="I3463" i="4"/>
  <c r="I3464" i="4"/>
  <c r="I3466" i="4"/>
  <c r="I3467" i="4"/>
  <c r="I3468" i="4"/>
  <c r="I3469" i="4"/>
  <c r="I3471" i="4"/>
  <c r="I3472" i="4"/>
  <c r="I3473" i="4"/>
  <c r="I3475" i="4"/>
  <c r="I3476" i="4"/>
  <c r="I3477" i="4"/>
  <c r="I3480" i="4"/>
  <c r="I3484" i="4"/>
  <c r="I3485" i="4"/>
  <c r="I3487" i="4"/>
  <c r="I3488" i="4"/>
  <c r="I3489" i="4"/>
  <c r="I3490" i="4"/>
  <c r="I3491" i="4"/>
  <c r="I3492" i="4"/>
  <c r="I3493" i="4"/>
  <c r="I3495" i="4"/>
  <c r="I3496" i="4"/>
  <c r="I3499" i="4"/>
  <c r="I3500" i="4"/>
  <c r="I3501" i="4"/>
  <c r="I3502" i="4"/>
  <c r="I3503" i="4"/>
  <c r="I3504" i="4"/>
  <c r="I3505" i="4"/>
  <c r="I3506" i="4"/>
  <c r="I3507" i="4"/>
  <c r="I3508" i="4"/>
  <c r="I3509" i="4"/>
  <c r="I3510" i="4"/>
  <c r="I3511" i="4"/>
  <c r="I3512" i="4"/>
  <c r="I3513" i="4"/>
  <c r="I3516" i="4"/>
  <c r="I3517" i="4"/>
  <c r="I3520" i="4"/>
  <c r="I3521" i="4"/>
  <c r="I3522" i="4"/>
  <c r="I3523" i="4"/>
  <c r="I3524" i="4"/>
  <c r="I3525" i="4"/>
  <c r="I3527" i="4"/>
  <c r="I3528" i="4"/>
  <c r="I3529" i="4"/>
  <c r="I3532" i="4"/>
  <c r="I3533" i="4"/>
  <c r="I3534" i="4"/>
  <c r="I3535" i="4"/>
  <c r="I3536" i="4"/>
  <c r="I3537" i="4"/>
  <c r="I3539" i="4"/>
  <c r="I3540" i="4"/>
  <c r="I3541" i="4"/>
  <c r="I3542" i="4"/>
  <c r="I3544" i="4"/>
  <c r="I3545" i="4"/>
  <c r="I3546" i="4"/>
  <c r="I3548" i="4"/>
  <c r="I3549" i="4"/>
  <c r="I3550" i="4"/>
  <c r="I3553" i="4"/>
  <c r="I3554" i="4"/>
  <c r="I3555" i="4"/>
  <c r="I3556" i="4"/>
  <c r="I3557" i="4"/>
  <c r="I3558" i="4"/>
  <c r="I3559" i="4"/>
  <c r="I3560" i="4"/>
  <c r="I3562" i="4"/>
  <c r="I3565" i="4"/>
  <c r="I3566" i="4"/>
  <c r="I3567" i="4"/>
  <c r="I3568" i="4"/>
  <c r="I3570" i="4"/>
  <c r="I3571" i="4"/>
  <c r="I3572" i="4"/>
  <c r="I3573" i="4"/>
  <c r="I3574" i="4"/>
  <c r="I3576" i="4"/>
  <c r="I3577" i="4"/>
  <c r="I3578" i="4"/>
  <c r="I3581" i="4"/>
  <c r="I3583" i="4"/>
  <c r="I3586" i="4"/>
  <c r="I3587" i="4"/>
  <c r="I3588" i="4"/>
  <c r="I3589" i="4"/>
  <c r="I3591" i="4"/>
  <c r="I3592" i="4"/>
  <c r="I3593" i="4"/>
  <c r="I3594" i="4"/>
  <c r="I3595" i="4"/>
  <c r="I3597" i="4"/>
  <c r="I3599" i="4"/>
  <c r="I3600" i="4"/>
  <c r="I3603" i="4"/>
  <c r="I3604" i="4"/>
  <c r="I3605" i="4"/>
  <c r="I3608" i="4"/>
  <c r="I3609" i="4"/>
  <c r="I3610" i="4"/>
  <c r="I3611" i="4"/>
  <c r="I3613" i="4"/>
  <c r="I3614" i="4"/>
  <c r="I3615" i="4"/>
  <c r="I3616" i="4"/>
  <c r="I3619" i="4"/>
  <c r="I3620" i="4"/>
  <c r="I3621" i="4"/>
  <c r="I3624" i="4"/>
  <c r="I3625" i="4"/>
  <c r="I3626" i="4"/>
  <c r="I3627" i="4"/>
  <c r="I3628" i="4"/>
  <c r="I3629" i="4"/>
  <c r="I3631" i="4"/>
  <c r="I3632" i="4"/>
  <c r="I3633" i="4"/>
  <c r="I3635" i="4"/>
  <c r="I3636" i="4"/>
  <c r="I3637" i="4"/>
  <c r="I3640" i="4"/>
  <c r="I3641" i="4"/>
  <c r="I3642" i="4"/>
  <c r="I3644" i="4"/>
  <c r="I3645" i="4"/>
  <c r="I3647" i="4"/>
  <c r="I3648" i="4"/>
  <c r="I3649" i="4"/>
  <c r="I3652" i="4"/>
  <c r="I3653" i="4"/>
  <c r="I3654" i="4"/>
  <c r="I3657" i="4"/>
  <c r="I3658" i="4"/>
  <c r="I3659" i="4"/>
  <c r="I3660" i="4"/>
  <c r="I3663" i="4"/>
  <c r="I3664" i="4"/>
  <c r="I3665" i="4"/>
  <c r="I3667" i="4"/>
  <c r="I3669" i="4"/>
  <c r="I3672" i="4"/>
  <c r="I3673" i="4"/>
  <c r="I3674" i="4"/>
  <c r="I3677" i="4"/>
  <c r="I3679" i="4"/>
  <c r="I3681" i="4"/>
  <c r="I3682" i="4"/>
  <c r="I3683" i="4"/>
  <c r="I3685" i="4"/>
  <c r="I3687" i="4"/>
  <c r="I3688" i="4"/>
  <c r="I3690" i="4"/>
  <c r="I3691" i="4"/>
  <c r="I3693" i="4"/>
  <c r="I3695" i="4"/>
  <c r="I3696" i="4"/>
  <c r="I3697" i="4"/>
  <c r="I3699" i="4"/>
  <c r="I3701" i="4"/>
  <c r="I3702" i="4"/>
  <c r="I3704" i="4"/>
  <c r="I3705" i="4"/>
  <c r="I3706" i="4"/>
  <c r="I3709" i="4"/>
  <c r="I3710" i="4"/>
  <c r="I3711" i="4"/>
  <c r="I3713" i="4"/>
  <c r="I3714" i="4"/>
  <c r="I3715" i="4"/>
  <c r="I3717" i="4"/>
  <c r="I3718" i="4"/>
  <c r="I3719" i="4"/>
  <c r="I3720" i="4"/>
  <c r="I3722" i="4"/>
  <c r="I3723" i="4"/>
  <c r="I3725" i="4"/>
  <c r="I3726" i="4"/>
  <c r="I3727" i="4"/>
  <c r="I3728" i="4"/>
  <c r="I3729" i="4"/>
  <c r="I3731" i="4"/>
  <c r="I3733" i="4"/>
  <c r="I3734" i="4"/>
  <c r="I3736" i="4"/>
  <c r="I3737" i="4"/>
  <c r="I3738" i="4"/>
  <c r="I3741" i="4"/>
  <c r="I3742" i="4"/>
  <c r="I3743" i="4"/>
  <c r="I3745" i="4"/>
  <c r="I3746" i="4"/>
  <c r="I3747" i="4"/>
  <c r="I3749" i="4"/>
  <c r="I3751" i="4"/>
  <c r="I3752" i="4"/>
  <c r="I3754" i="4"/>
  <c r="I3755" i="4"/>
  <c r="I3757" i="4"/>
  <c r="I3759" i="4"/>
  <c r="I3760" i="4"/>
  <c r="I3761" i="4"/>
  <c r="I3763" i="4"/>
  <c r="I3764" i="4"/>
  <c r="I3765" i="4"/>
  <c r="I3768" i="4"/>
  <c r="I3769" i="4"/>
  <c r="I3770" i="4"/>
  <c r="I3773" i="4"/>
  <c r="I3775" i="4"/>
  <c r="I3777" i="4"/>
  <c r="I3778" i="4"/>
  <c r="I3779" i="4"/>
  <c r="I3781" i="4"/>
  <c r="I3783" i="4"/>
  <c r="I3784" i="4"/>
  <c r="I3786" i="4"/>
  <c r="I3787" i="4"/>
  <c r="I3789" i="4"/>
  <c r="I3791" i="4"/>
  <c r="I3792" i="4"/>
  <c r="I3793" i="4"/>
  <c r="I3795" i="4"/>
  <c r="I3796" i="4"/>
  <c r="I3797" i="4"/>
  <c r="I3800" i="4"/>
  <c r="I3801" i="4"/>
  <c r="I3802" i="4"/>
  <c r="I3805" i="4"/>
  <c r="I3807" i="4"/>
  <c r="I3809" i="4"/>
  <c r="I3810" i="4"/>
  <c r="I3811" i="4"/>
  <c r="I3813" i="4"/>
  <c r="I3815" i="4"/>
  <c r="I3816" i="4"/>
  <c r="I3819" i="4"/>
  <c r="I3823" i="4"/>
  <c r="I3824" i="4"/>
  <c r="I3825" i="4"/>
  <c r="I3827" i="4"/>
  <c r="I3828" i="4"/>
  <c r="I3829" i="4"/>
  <c r="I3833" i="4"/>
  <c r="I3834" i="4"/>
  <c r="I3837" i="4"/>
  <c r="I3839" i="4"/>
  <c r="I3842" i="4"/>
  <c r="I3843" i="4"/>
  <c r="I3845" i="4"/>
  <c r="I3847" i="4"/>
  <c r="I3848" i="4"/>
  <c r="I3851" i="4"/>
  <c r="I3853" i="4"/>
  <c r="I3855" i="4"/>
  <c r="I3856" i="4"/>
  <c r="I3857" i="4"/>
  <c r="I3859" i="4"/>
  <c r="I3860" i="4"/>
  <c r="I3861" i="4"/>
  <c r="I3865" i="4"/>
  <c r="I3866" i="4"/>
  <c r="I3869" i="4"/>
  <c r="I3871" i="4"/>
  <c r="I3874" i="4"/>
  <c r="I3875" i="4"/>
  <c r="I3877" i="4"/>
  <c r="I3878" i="4"/>
  <c r="I3879" i="4"/>
  <c r="I3882" i="4"/>
  <c r="I3883" i="4"/>
  <c r="I3885" i="4"/>
  <c r="I3886" i="4"/>
  <c r="I3887" i="4"/>
  <c r="I3890" i="4"/>
  <c r="I3891" i="4"/>
  <c r="I3893" i="4"/>
  <c r="I3894" i="4"/>
  <c r="I3895" i="4"/>
  <c r="I3898" i="4"/>
  <c r="I3899" i="4"/>
  <c r="I3901" i="4"/>
  <c r="I3902" i="4"/>
  <c r="I3903" i="4"/>
  <c r="I3906" i="4"/>
  <c r="I3907" i="4"/>
  <c r="I3909" i="4"/>
  <c r="I3910" i="4"/>
  <c r="I3911" i="4"/>
  <c r="I3914" i="4"/>
  <c r="I3915" i="4"/>
  <c r="I3917" i="4"/>
  <c r="I3918" i="4"/>
  <c r="I3919" i="4"/>
  <c r="I3922" i="4"/>
  <c r="I3923" i="4"/>
  <c r="I3925" i="4"/>
  <c r="I3927" i="4"/>
  <c r="I3930" i="4"/>
  <c r="I3931" i="4"/>
  <c r="I3933" i="4"/>
  <c r="I3935" i="4"/>
  <c r="I3938" i="4"/>
  <c r="I3939" i="4"/>
  <c r="I3941" i="4"/>
  <c r="I3943" i="4"/>
  <c r="I3946" i="4"/>
  <c r="I3947" i="4"/>
  <c r="I3949" i="4"/>
  <c r="I3951" i="4"/>
  <c r="I3954" i="4"/>
  <c r="I3955" i="4"/>
  <c r="I3957" i="4"/>
  <c r="I3959" i="4"/>
  <c r="I3962" i="4"/>
  <c r="I3963" i="4"/>
  <c r="I3965" i="4"/>
  <c r="I3967" i="4"/>
  <c r="I3970" i="4"/>
  <c r="I3971" i="4"/>
  <c r="I3973" i="4"/>
  <c r="I3975" i="4"/>
  <c r="I3978" i="4"/>
  <c r="I3979" i="4"/>
  <c r="I3981" i="4"/>
  <c r="I3982" i="4"/>
  <c r="I3983" i="4"/>
  <c r="I3986" i="4"/>
  <c r="I3987" i="4"/>
  <c r="I3989" i="4"/>
  <c r="I3991" i="4"/>
  <c r="I3994" i="4"/>
  <c r="I3995" i="4"/>
  <c r="I3997" i="4"/>
  <c r="I3999" i="4"/>
  <c r="I4002" i="4"/>
  <c r="I4003" i="4"/>
  <c r="I4005" i="4"/>
  <c r="I4007" i="4"/>
  <c r="I4010" i="4"/>
  <c r="I4011" i="4"/>
  <c r="J3320" i="4"/>
  <c r="J3321" i="4"/>
  <c r="J3322" i="4"/>
  <c r="J3323" i="4"/>
  <c r="J3324" i="4"/>
  <c r="J3325" i="4"/>
  <c r="J3327" i="4"/>
  <c r="J3328" i="4"/>
  <c r="J3330" i="4"/>
  <c r="J3331" i="4"/>
  <c r="J3332" i="4"/>
  <c r="J3333" i="4"/>
  <c r="J3335" i="4"/>
  <c r="J3336" i="4"/>
  <c r="J3337" i="4"/>
  <c r="J3338" i="4"/>
  <c r="J3339" i="4"/>
  <c r="J3340" i="4"/>
  <c r="J3341" i="4"/>
  <c r="J3343" i="4"/>
  <c r="J3344" i="4"/>
  <c r="J3345" i="4"/>
  <c r="J3347" i="4"/>
  <c r="J3348" i="4"/>
  <c r="J3349" i="4"/>
  <c r="J3351" i="4"/>
  <c r="J3352" i="4"/>
  <c r="J3353" i="4"/>
  <c r="J3354" i="4"/>
  <c r="J3355" i="4"/>
  <c r="J3356" i="4"/>
  <c r="J3357" i="4"/>
  <c r="J3359" i="4"/>
  <c r="J3360" i="4"/>
  <c r="J3361" i="4"/>
  <c r="J3363" i="4"/>
  <c r="J3364" i="4"/>
  <c r="J3365" i="4"/>
  <c r="J3366" i="4"/>
  <c r="J3367" i="4"/>
  <c r="J3368" i="4"/>
  <c r="J3369" i="4"/>
  <c r="J3370" i="4"/>
  <c r="J3371" i="4"/>
  <c r="J3372" i="4"/>
  <c r="J3373" i="4"/>
  <c r="J3374" i="4"/>
  <c r="J3375" i="4"/>
  <c r="J3376" i="4"/>
  <c r="J3377" i="4"/>
  <c r="J3379" i="4"/>
  <c r="J3380" i="4"/>
  <c r="J3381" i="4"/>
  <c r="J3382" i="4"/>
  <c r="J3383" i="4"/>
  <c r="J3384" i="4"/>
  <c r="J3385" i="4"/>
  <c r="J3386" i="4"/>
  <c r="J3388" i="4"/>
  <c r="J3389" i="4"/>
  <c r="J3390" i="4"/>
  <c r="J3391" i="4"/>
  <c r="J3392" i="4"/>
  <c r="J3393" i="4"/>
  <c r="J3396" i="4"/>
  <c r="J3397" i="4"/>
  <c r="J3398" i="4"/>
  <c r="J3399" i="4"/>
  <c r="J3400" i="4"/>
  <c r="J3401" i="4"/>
  <c r="J3402" i="4"/>
  <c r="J3403" i="4"/>
  <c r="J3404" i="4"/>
  <c r="J3405" i="4"/>
  <c r="J3407" i="4"/>
  <c r="J3408" i="4"/>
  <c r="J3409" i="4"/>
  <c r="J3412" i="4"/>
  <c r="J3413" i="4"/>
  <c r="J3415" i="4"/>
  <c r="J3416" i="4"/>
  <c r="J3417" i="4"/>
  <c r="J3418" i="4"/>
  <c r="J3419" i="4"/>
  <c r="J3420" i="4"/>
  <c r="J3421" i="4"/>
  <c r="J3423" i="4"/>
  <c r="J3424" i="4"/>
  <c r="J3425" i="4"/>
  <c r="J3426" i="4"/>
  <c r="J3427" i="4"/>
  <c r="J3428" i="4"/>
  <c r="J3429" i="4"/>
  <c r="J3431" i="4"/>
  <c r="J3432" i="4"/>
  <c r="J3433" i="4"/>
  <c r="J3434" i="4"/>
  <c r="J3435" i="4"/>
  <c r="J3436" i="4"/>
  <c r="J3437" i="4"/>
  <c r="J3439" i="4"/>
  <c r="J3440" i="4"/>
  <c r="J3441" i="4"/>
  <c r="J3442" i="4"/>
  <c r="J3443" i="4"/>
  <c r="J3444" i="4"/>
  <c r="J3445" i="4"/>
  <c r="J3447" i="4"/>
  <c r="J3448" i="4"/>
  <c r="J3450" i="4"/>
  <c r="J3451" i="4"/>
  <c r="J3452" i="4"/>
  <c r="J3453" i="4"/>
  <c r="J3455" i="4"/>
  <c r="J3456" i="4"/>
  <c r="J3457" i="4"/>
  <c r="J3458" i="4"/>
  <c r="J3459" i="4"/>
  <c r="J3460" i="4"/>
  <c r="J3461" i="4"/>
  <c r="J3463" i="4"/>
  <c r="J3464" i="4"/>
  <c r="J3465" i="4"/>
  <c r="J3466" i="4"/>
  <c r="J3467" i="4"/>
  <c r="J3468" i="4"/>
  <c r="J3469" i="4"/>
  <c r="J3471" i="4"/>
  <c r="J3472" i="4"/>
  <c r="J3473" i="4"/>
  <c r="J3475" i="4"/>
  <c r="J3476" i="4"/>
  <c r="J3477" i="4"/>
  <c r="J3479" i="4"/>
  <c r="J3480" i="4"/>
  <c r="J3481" i="4"/>
  <c r="J3483" i="4"/>
  <c r="J3484" i="4"/>
  <c r="J3485" i="4"/>
  <c r="J3487" i="4"/>
  <c r="J3488" i="4"/>
  <c r="J3489" i="4"/>
  <c r="J3490" i="4"/>
  <c r="J3491" i="4"/>
  <c r="J3492" i="4"/>
  <c r="J3493" i="4"/>
  <c r="J3495" i="4"/>
  <c r="J3496" i="4"/>
  <c r="J3497" i="4"/>
  <c r="J3499" i="4"/>
  <c r="J3500" i="4"/>
  <c r="J3501" i="4"/>
  <c r="J3503" i="4"/>
  <c r="J3504" i="4"/>
  <c r="J3505" i="4"/>
  <c r="J3506" i="4"/>
  <c r="J3507" i="4"/>
  <c r="J3508" i="4"/>
  <c r="J3509" i="4"/>
  <c r="J3511" i="4"/>
  <c r="J3512" i="4"/>
  <c r="J3513" i="4"/>
  <c r="J3514" i="4"/>
  <c r="J3515" i="4"/>
  <c r="J3516" i="4"/>
  <c r="J3517" i="4"/>
  <c r="J3519" i="4"/>
  <c r="J3520" i="4"/>
  <c r="J3521" i="4"/>
  <c r="J3522" i="4"/>
  <c r="J3523" i="4"/>
  <c r="J3524" i="4"/>
  <c r="J3525" i="4"/>
  <c r="J3527" i="4"/>
  <c r="J3528" i="4"/>
  <c r="J3529" i="4"/>
  <c r="J3530" i="4"/>
  <c r="J3531" i="4"/>
  <c r="J3532" i="4"/>
  <c r="J3533" i="4"/>
  <c r="J3535" i="4"/>
  <c r="J3536" i="4"/>
  <c r="J3537" i="4"/>
  <c r="J3539" i="4"/>
  <c r="J3540" i="4"/>
  <c r="J3541" i="4"/>
  <c r="J3542" i="4"/>
  <c r="J3543" i="4"/>
  <c r="J3544" i="4"/>
  <c r="J3545" i="4"/>
  <c r="J3546" i="4"/>
  <c r="J3547" i="4"/>
  <c r="J3548" i="4"/>
  <c r="J3549" i="4"/>
  <c r="J3550" i="4"/>
  <c r="J3551" i="4"/>
  <c r="J3552" i="4"/>
  <c r="J3553" i="4"/>
  <c r="J3554" i="4"/>
  <c r="J3555" i="4"/>
  <c r="J3556" i="4"/>
  <c r="J3557" i="4"/>
  <c r="J3558" i="4"/>
  <c r="J3559" i="4"/>
  <c r="J3560" i="4"/>
  <c r="J3561" i="4"/>
  <c r="J3562" i="4"/>
  <c r="J3563" i="4"/>
  <c r="J3564" i="4"/>
  <c r="J3565" i="4"/>
  <c r="J3566" i="4"/>
  <c r="J3567" i="4"/>
  <c r="J3568" i="4"/>
  <c r="J3569" i="4"/>
  <c r="J3570" i="4"/>
  <c r="J3571" i="4"/>
  <c r="J3572" i="4"/>
  <c r="J3573" i="4"/>
  <c r="J3575" i="4"/>
  <c r="J3576" i="4"/>
  <c r="J3577" i="4"/>
  <c r="J3578" i="4"/>
  <c r="J3579" i="4"/>
  <c r="J3580" i="4"/>
  <c r="J3581" i="4"/>
  <c r="J3583" i="4"/>
  <c r="J3584" i="4"/>
  <c r="J3585" i="4"/>
  <c r="J3586" i="4"/>
  <c r="J3587" i="4"/>
  <c r="J3588" i="4"/>
  <c r="J3589" i="4"/>
  <c r="J3591" i="4"/>
  <c r="J3592" i="4"/>
  <c r="J3593" i="4"/>
  <c r="J3594" i="4"/>
  <c r="J3595" i="4"/>
  <c r="J3596" i="4"/>
  <c r="J3597" i="4"/>
  <c r="J3599" i="4"/>
  <c r="J3600" i="4"/>
  <c r="J3601" i="4"/>
  <c r="J3602" i="4"/>
  <c r="J3603" i="4"/>
  <c r="J3604" i="4"/>
  <c r="J3605" i="4"/>
  <c r="J3607" i="4"/>
  <c r="J3608" i="4"/>
  <c r="J3609" i="4"/>
  <c r="J3610" i="4"/>
  <c r="J3611" i="4"/>
  <c r="J3612" i="4"/>
  <c r="J3613" i="4"/>
  <c r="J3615" i="4"/>
  <c r="J3616" i="4"/>
  <c r="J3617" i="4"/>
  <c r="J3618" i="4"/>
  <c r="J3619" i="4"/>
  <c r="J3620" i="4"/>
  <c r="J3621" i="4"/>
  <c r="J3623" i="4"/>
  <c r="J3624" i="4"/>
  <c r="J3625" i="4"/>
  <c r="J3626" i="4"/>
  <c r="J3627" i="4"/>
  <c r="J3628" i="4"/>
  <c r="J3629" i="4"/>
  <c r="J3631" i="4"/>
  <c r="J3632" i="4"/>
  <c r="J3633" i="4"/>
  <c r="J3634" i="4"/>
  <c r="J3635" i="4"/>
  <c r="J3636" i="4"/>
  <c r="J3637" i="4"/>
  <c r="J3639" i="4"/>
  <c r="J3640" i="4"/>
  <c r="J3641" i="4"/>
  <c r="J3642" i="4"/>
  <c r="J3643" i="4"/>
  <c r="J3644" i="4"/>
  <c r="J3645" i="4"/>
  <c r="J3647" i="4"/>
  <c r="J3648" i="4"/>
  <c r="J3649" i="4"/>
  <c r="J3650" i="4"/>
  <c r="J3651" i="4"/>
  <c r="J3652" i="4"/>
  <c r="J3653" i="4"/>
  <c r="J3655" i="4"/>
  <c r="J3657" i="4"/>
  <c r="J3658" i="4"/>
  <c r="J3659" i="4"/>
  <c r="J3660" i="4"/>
  <c r="J3663" i="4"/>
  <c r="J3664" i="4"/>
  <c r="J3665" i="4"/>
  <c r="J3666" i="4"/>
  <c r="J3667" i="4"/>
  <c r="J3668" i="4"/>
  <c r="J3669" i="4"/>
  <c r="J3671" i="4"/>
  <c r="J3672" i="4"/>
  <c r="J3673" i="4"/>
  <c r="J3674" i="4"/>
  <c r="J3675" i="4"/>
  <c r="J3676" i="4"/>
  <c r="J3677" i="4"/>
  <c r="J3679" i="4"/>
  <c r="J3680" i="4"/>
  <c r="J3681" i="4"/>
  <c r="J3682" i="4"/>
  <c r="J3683" i="4"/>
  <c r="J3684" i="4"/>
  <c r="J3685" i="4"/>
  <c r="J3687" i="4"/>
  <c r="J3688" i="4"/>
  <c r="J3689" i="4"/>
  <c r="J3690" i="4"/>
  <c r="J3691" i="4"/>
  <c r="J3692" i="4"/>
  <c r="J3693" i="4"/>
  <c r="J3695" i="4"/>
  <c r="J3696" i="4"/>
  <c r="J3697" i="4"/>
  <c r="J3698" i="4"/>
  <c r="J3699" i="4"/>
  <c r="J3700" i="4"/>
  <c r="J3701" i="4"/>
  <c r="J3702" i="4"/>
  <c r="J3703" i="4"/>
  <c r="J3704" i="4"/>
  <c r="J3705" i="4"/>
  <c r="J3706" i="4"/>
  <c r="J3707" i="4"/>
  <c r="J3708" i="4"/>
  <c r="J3709" i="4"/>
  <c r="J3710" i="4"/>
  <c r="J3711" i="4"/>
  <c r="J3712" i="4"/>
  <c r="J3713" i="4"/>
  <c r="J3714" i="4"/>
  <c r="J3715" i="4"/>
  <c r="J3716" i="4"/>
  <c r="J3717" i="4"/>
  <c r="J3718" i="4"/>
  <c r="J3719" i="4"/>
  <c r="J3720" i="4"/>
  <c r="J3722" i="4"/>
  <c r="J3723" i="4"/>
  <c r="J3724" i="4"/>
  <c r="J3725" i="4"/>
  <c r="J3726" i="4"/>
  <c r="J3727" i="4"/>
  <c r="J3728" i="4"/>
  <c r="J3729" i="4"/>
  <c r="J3730" i="4"/>
  <c r="J3731" i="4"/>
  <c r="J3732" i="4"/>
  <c r="J3733" i="4"/>
  <c r="J3734" i="4"/>
  <c r="J3735" i="4"/>
  <c r="J3736" i="4"/>
  <c r="J3737" i="4"/>
  <c r="J3738" i="4"/>
  <c r="J3739" i="4"/>
  <c r="J3740" i="4"/>
  <c r="J3741" i="4"/>
  <c r="J3742" i="4"/>
  <c r="J3743" i="4"/>
  <c r="J3745" i="4"/>
  <c r="J3746" i="4"/>
  <c r="J3747" i="4"/>
  <c r="J3748" i="4"/>
  <c r="J3749" i="4"/>
  <c r="J3751" i="4"/>
  <c r="J3752" i="4"/>
  <c r="J3754" i="4"/>
  <c r="J3755" i="4"/>
  <c r="J3756" i="4"/>
  <c r="J3757" i="4"/>
  <c r="J3759" i="4"/>
  <c r="J3760" i="4"/>
  <c r="J3761" i="4"/>
  <c r="J3762" i="4"/>
  <c r="J3763" i="4"/>
  <c r="J3764" i="4"/>
  <c r="J3765" i="4"/>
  <c r="J3767" i="4"/>
  <c r="J3768" i="4"/>
  <c r="J3769" i="4"/>
  <c r="J3770" i="4"/>
  <c r="J3771" i="4"/>
  <c r="J3772" i="4"/>
  <c r="J3773" i="4"/>
  <c r="J3775" i="4"/>
  <c r="J3776" i="4"/>
  <c r="J3777" i="4"/>
  <c r="J3778" i="4"/>
  <c r="J3779" i="4"/>
  <c r="J3780" i="4"/>
  <c r="J3781" i="4"/>
  <c r="J3783" i="4"/>
  <c r="J3784" i="4"/>
  <c r="J3786" i="4"/>
  <c r="J3787" i="4"/>
  <c r="J3788" i="4"/>
  <c r="J3789" i="4"/>
  <c r="J3791" i="4"/>
  <c r="J3792" i="4"/>
  <c r="J3793" i="4"/>
  <c r="J3795" i="4"/>
  <c r="J3796" i="4"/>
  <c r="J3797" i="4"/>
  <c r="J3799" i="4"/>
  <c r="J3800" i="4"/>
  <c r="J3801" i="4"/>
  <c r="J3802" i="4"/>
  <c r="J3803" i="4"/>
  <c r="J3804" i="4"/>
  <c r="J3805" i="4"/>
  <c r="J3807" i="4"/>
  <c r="J3809" i="4"/>
  <c r="J3810" i="4"/>
  <c r="J3811" i="4"/>
  <c r="J3812" i="4"/>
  <c r="J3813" i="4"/>
  <c r="J3815" i="4"/>
  <c r="J3816" i="4"/>
  <c r="J3818" i="4"/>
  <c r="J3819" i="4"/>
  <c r="J3820" i="4"/>
  <c r="J3823" i="4"/>
  <c r="J3824" i="4"/>
  <c r="J3825" i="4"/>
  <c r="J3827" i="4"/>
  <c r="J3828" i="4"/>
  <c r="J3829" i="4"/>
  <c r="J3831" i="4"/>
  <c r="J3833" i="4"/>
  <c r="J3834" i="4"/>
  <c r="J3835" i="4"/>
  <c r="J3836" i="4"/>
  <c r="J3837" i="4"/>
  <c r="J3839" i="4"/>
  <c r="J3841" i="4"/>
  <c r="J3842" i="4"/>
  <c r="J3843" i="4"/>
  <c r="J3844" i="4"/>
  <c r="J3845" i="4"/>
  <c r="J3847" i="4"/>
  <c r="J3848" i="4"/>
  <c r="J3849" i="4"/>
  <c r="J3850" i="4"/>
  <c r="J3851" i="4"/>
  <c r="J3852" i="4"/>
  <c r="J3853" i="4"/>
  <c r="J3855" i="4"/>
  <c r="J3856" i="4"/>
  <c r="J3857" i="4"/>
  <c r="J3859" i="4"/>
  <c r="J3860" i="4"/>
  <c r="J3861" i="4"/>
  <c r="J3863" i="4"/>
  <c r="J3864" i="4"/>
  <c r="J3865" i="4"/>
  <c r="J3866" i="4"/>
  <c r="J3867" i="4"/>
  <c r="J3868" i="4"/>
  <c r="J3869" i="4"/>
  <c r="J3871" i="4"/>
  <c r="J3873" i="4"/>
  <c r="J3874" i="4"/>
  <c r="J3875" i="4"/>
  <c r="J3876" i="4"/>
  <c r="J3877" i="4"/>
  <c r="J3878" i="4"/>
  <c r="J3879" i="4"/>
  <c r="J3881" i="4"/>
  <c r="J3882" i="4"/>
  <c r="J3883" i="4"/>
  <c r="J3884" i="4"/>
  <c r="J3885" i="4"/>
  <c r="J3886" i="4"/>
  <c r="J3887" i="4"/>
  <c r="J3890" i="4"/>
  <c r="J3891" i="4"/>
  <c r="J3892" i="4"/>
  <c r="J3893" i="4"/>
  <c r="J3894" i="4"/>
  <c r="J3895" i="4"/>
  <c r="J3896" i="4"/>
  <c r="J3897" i="4"/>
  <c r="J3898" i="4"/>
  <c r="J3899" i="4"/>
  <c r="J3901" i="4"/>
  <c r="J3902" i="4"/>
  <c r="J3903" i="4"/>
  <c r="J3905" i="4"/>
  <c r="J3906" i="4"/>
  <c r="J3907" i="4"/>
  <c r="J3908" i="4"/>
  <c r="J3909" i="4"/>
  <c r="J3910" i="4"/>
  <c r="J3911" i="4"/>
  <c r="J3913" i="4"/>
  <c r="J3914" i="4"/>
  <c r="J3915" i="4"/>
  <c r="J3916" i="4"/>
  <c r="J3917" i="4"/>
  <c r="J3919" i="4"/>
  <c r="J3922" i="4"/>
  <c r="J3923" i="4"/>
  <c r="J3924" i="4"/>
  <c r="J3925" i="4"/>
  <c r="J3927" i="4"/>
  <c r="J3928" i="4"/>
  <c r="J3929" i="4"/>
  <c r="J3930" i="4"/>
  <c r="J3931" i="4"/>
  <c r="J3933" i="4"/>
  <c r="J3935" i="4"/>
  <c r="J3937" i="4"/>
  <c r="J3938" i="4"/>
  <c r="J3939" i="4"/>
  <c r="J3940" i="4"/>
  <c r="J3941" i="4"/>
  <c r="J3943" i="4"/>
  <c r="J3945" i="4"/>
  <c r="J3946" i="4"/>
  <c r="J3947" i="4"/>
  <c r="J3948" i="4"/>
  <c r="J3949" i="4"/>
  <c r="J3951" i="4"/>
  <c r="J3954" i="4"/>
  <c r="J3955" i="4"/>
  <c r="J3956" i="4"/>
  <c r="J3957" i="4"/>
  <c r="J3959" i="4"/>
  <c r="J3960" i="4"/>
  <c r="J3961" i="4"/>
  <c r="J3962" i="4"/>
  <c r="J3963" i="4"/>
  <c r="J3965" i="4"/>
  <c r="J3967" i="4"/>
  <c r="J3969" i="4"/>
  <c r="J3970" i="4"/>
  <c r="J3971" i="4"/>
  <c r="J3972" i="4"/>
  <c r="J3973" i="4"/>
  <c r="J3975" i="4"/>
  <c r="J3977" i="4"/>
  <c r="J3978" i="4"/>
  <c r="J3979" i="4"/>
  <c r="J3980" i="4"/>
  <c r="J3981" i="4"/>
  <c r="J3983" i="4"/>
  <c r="J3986" i="4"/>
  <c r="J3987" i="4"/>
  <c r="J3988" i="4"/>
  <c r="J3989" i="4"/>
  <c r="J3991" i="4"/>
  <c r="J3992" i="4"/>
  <c r="J3993" i="4"/>
  <c r="J3994" i="4"/>
  <c r="J3995" i="4"/>
  <c r="J3997" i="4"/>
  <c r="J3999" i="4"/>
  <c r="J4001" i="4"/>
  <c r="J4002" i="4"/>
  <c r="J4003" i="4"/>
  <c r="J4004" i="4"/>
  <c r="J4005" i="4"/>
  <c r="J4007" i="4"/>
  <c r="J4009" i="4"/>
  <c r="J4010" i="4"/>
  <c r="J4011" i="4"/>
  <c r="J4012" i="4"/>
  <c r="K3319" i="4"/>
  <c r="K3320" i="4"/>
  <c r="K3321" i="4"/>
  <c r="K3322" i="4"/>
  <c r="K3323" i="4"/>
  <c r="K3324" i="4"/>
  <c r="K3325" i="4"/>
  <c r="K3326" i="4"/>
  <c r="K3327" i="4"/>
  <c r="K3328" i="4"/>
  <c r="K3329" i="4"/>
  <c r="K3330" i="4"/>
  <c r="K3331" i="4"/>
  <c r="K3332" i="4"/>
  <c r="K3333" i="4"/>
  <c r="K3334" i="4"/>
  <c r="K3335" i="4"/>
  <c r="K3336" i="4"/>
  <c r="K3337" i="4"/>
  <c r="K3338" i="4"/>
  <c r="K3339" i="4"/>
  <c r="K3340" i="4"/>
  <c r="K3341" i="4"/>
  <c r="K3342" i="4"/>
  <c r="K3343" i="4"/>
  <c r="K3344" i="4"/>
  <c r="K3345" i="4"/>
  <c r="K3346" i="4"/>
  <c r="K3347" i="4"/>
  <c r="K3348" i="4"/>
  <c r="K3349" i="4"/>
  <c r="K3350" i="4"/>
  <c r="K3351" i="4"/>
  <c r="K3352" i="4"/>
  <c r="K3353" i="4"/>
  <c r="K3354" i="4"/>
  <c r="K3355" i="4"/>
  <c r="K3356" i="4"/>
  <c r="K3357" i="4"/>
  <c r="K3358" i="4"/>
  <c r="K3359" i="4"/>
  <c r="K3360" i="4"/>
  <c r="K3361" i="4"/>
  <c r="K3362" i="4"/>
  <c r="K3363" i="4"/>
  <c r="K3364" i="4"/>
  <c r="K3365" i="4"/>
  <c r="K3366" i="4"/>
  <c r="K3367" i="4"/>
  <c r="K3368" i="4"/>
  <c r="K3369" i="4"/>
  <c r="K3370" i="4"/>
  <c r="K3371" i="4"/>
  <c r="K3372" i="4"/>
  <c r="K3373" i="4"/>
  <c r="K3374" i="4"/>
  <c r="K3375" i="4"/>
  <c r="K3376" i="4"/>
  <c r="K3377" i="4"/>
  <c r="K3378" i="4"/>
  <c r="K3379" i="4"/>
  <c r="K3380" i="4"/>
  <c r="K3381" i="4"/>
  <c r="K3382" i="4"/>
  <c r="K3383" i="4"/>
  <c r="K3384" i="4"/>
  <c r="K3385" i="4"/>
  <c r="K3386" i="4"/>
  <c r="K3387" i="4"/>
  <c r="K3388" i="4"/>
  <c r="K3389" i="4"/>
  <c r="K3390" i="4"/>
  <c r="K3391" i="4"/>
  <c r="K3392" i="4"/>
  <c r="K3393" i="4"/>
  <c r="K3394" i="4"/>
  <c r="K3395" i="4"/>
  <c r="K3396" i="4"/>
  <c r="K3397" i="4"/>
  <c r="K3398" i="4"/>
  <c r="K3399" i="4"/>
  <c r="K3400" i="4"/>
  <c r="K3401" i="4"/>
  <c r="K3402" i="4"/>
  <c r="K3403" i="4"/>
  <c r="K3404" i="4"/>
  <c r="K3405" i="4"/>
  <c r="K3406" i="4"/>
  <c r="K3407" i="4"/>
  <c r="K3408" i="4"/>
  <c r="K3409" i="4"/>
  <c r="K3410" i="4"/>
  <c r="K3411" i="4"/>
  <c r="K3412" i="4"/>
  <c r="K3413" i="4"/>
  <c r="K3414" i="4"/>
  <c r="K3415" i="4"/>
  <c r="K3416" i="4"/>
  <c r="K3417" i="4"/>
  <c r="K3418" i="4"/>
  <c r="K3419" i="4"/>
  <c r="K3420" i="4"/>
  <c r="K3421" i="4"/>
  <c r="K3422" i="4"/>
  <c r="K3423" i="4"/>
  <c r="K3424" i="4"/>
  <c r="K3425" i="4"/>
  <c r="K3426" i="4"/>
  <c r="K3427" i="4"/>
  <c r="K3428" i="4"/>
  <c r="K3429" i="4"/>
  <c r="K3430" i="4"/>
  <c r="K3431" i="4"/>
  <c r="K3432" i="4"/>
  <c r="K3433" i="4"/>
  <c r="K3434" i="4"/>
  <c r="K3435" i="4"/>
  <c r="K3436" i="4"/>
  <c r="K3437" i="4"/>
  <c r="K3438" i="4"/>
  <c r="K3439" i="4"/>
  <c r="K3440" i="4"/>
  <c r="K3441" i="4"/>
  <c r="K3442" i="4"/>
  <c r="K3443" i="4"/>
  <c r="K3444" i="4"/>
  <c r="K3445" i="4"/>
  <c r="K3446" i="4"/>
  <c r="K3447" i="4"/>
  <c r="K3448" i="4"/>
  <c r="K3449" i="4"/>
  <c r="K3450" i="4"/>
  <c r="K3451" i="4"/>
  <c r="K3452" i="4"/>
  <c r="K3453" i="4"/>
  <c r="K3454" i="4"/>
  <c r="K3455" i="4"/>
  <c r="K3456" i="4"/>
  <c r="K3457" i="4"/>
  <c r="K3458" i="4"/>
  <c r="K3459" i="4"/>
  <c r="K3460" i="4"/>
  <c r="K3461" i="4"/>
  <c r="K3462" i="4"/>
  <c r="K3463" i="4"/>
  <c r="K3464" i="4"/>
  <c r="K3465" i="4"/>
  <c r="K3466" i="4"/>
  <c r="K3467" i="4"/>
  <c r="K3468" i="4"/>
  <c r="K3469" i="4"/>
  <c r="K3470" i="4"/>
  <c r="K3471" i="4"/>
  <c r="K3472" i="4"/>
  <c r="K3473" i="4"/>
  <c r="K3474" i="4"/>
  <c r="K3475" i="4"/>
  <c r="K3476" i="4"/>
  <c r="K3477" i="4"/>
  <c r="K3478" i="4"/>
  <c r="K3479" i="4"/>
  <c r="K3480" i="4"/>
  <c r="K3481" i="4"/>
  <c r="K3482" i="4"/>
  <c r="K3483" i="4"/>
  <c r="K3484" i="4"/>
  <c r="K3485" i="4"/>
  <c r="K3486" i="4"/>
  <c r="K3487" i="4"/>
  <c r="K3488" i="4"/>
  <c r="K3489" i="4"/>
  <c r="K3490" i="4"/>
  <c r="K3491" i="4"/>
  <c r="K3492" i="4"/>
  <c r="K3493" i="4"/>
  <c r="K3494" i="4"/>
  <c r="K3495" i="4"/>
  <c r="K3496" i="4"/>
  <c r="K3497" i="4"/>
  <c r="K3498" i="4"/>
  <c r="K3499" i="4"/>
  <c r="K3500" i="4"/>
  <c r="K3501" i="4"/>
  <c r="K3502" i="4"/>
  <c r="K3503" i="4"/>
  <c r="K3504" i="4"/>
  <c r="K3505" i="4"/>
  <c r="K3506" i="4"/>
  <c r="K3507" i="4"/>
  <c r="K3508" i="4"/>
  <c r="K3509" i="4"/>
  <c r="K3510" i="4"/>
  <c r="K3511" i="4"/>
  <c r="K3512" i="4"/>
  <c r="K3513" i="4"/>
  <c r="K3514" i="4"/>
  <c r="K3515" i="4"/>
  <c r="K3516" i="4"/>
  <c r="K3517" i="4"/>
  <c r="K3518" i="4"/>
  <c r="K3519" i="4"/>
  <c r="K3520" i="4"/>
  <c r="K3521" i="4"/>
  <c r="K3522" i="4"/>
  <c r="K3523" i="4"/>
  <c r="K3524" i="4"/>
  <c r="K3525" i="4"/>
  <c r="K3526" i="4"/>
  <c r="K3527" i="4"/>
  <c r="K3528" i="4"/>
  <c r="K3529" i="4"/>
  <c r="K3530" i="4"/>
  <c r="K3531" i="4"/>
  <c r="K3532" i="4"/>
  <c r="K3533" i="4"/>
  <c r="K3534" i="4"/>
  <c r="K3535" i="4"/>
  <c r="K3536" i="4"/>
  <c r="K3537" i="4"/>
  <c r="K3538" i="4"/>
  <c r="K3539" i="4"/>
  <c r="K3540" i="4"/>
  <c r="K3541" i="4"/>
  <c r="K3542" i="4"/>
  <c r="K3543" i="4"/>
  <c r="K3544" i="4"/>
  <c r="K3545" i="4"/>
  <c r="K3546" i="4"/>
  <c r="K3547" i="4"/>
  <c r="K3548" i="4"/>
  <c r="K3549" i="4"/>
  <c r="K3550" i="4"/>
  <c r="K3551" i="4"/>
  <c r="K3552" i="4"/>
  <c r="K3553" i="4"/>
  <c r="K3554" i="4"/>
  <c r="K3555" i="4"/>
  <c r="K3556" i="4"/>
  <c r="K3557" i="4"/>
  <c r="K3558" i="4"/>
  <c r="K3559" i="4"/>
  <c r="K3560" i="4"/>
  <c r="K3561" i="4"/>
  <c r="K3562" i="4"/>
  <c r="K3563" i="4"/>
  <c r="K3564" i="4"/>
  <c r="K3565" i="4"/>
  <c r="K3566" i="4"/>
  <c r="K3567" i="4"/>
  <c r="K3568" i="4"/>
  <c r="K3569" i="4"/>
  <c r="K3570" i="4"/>
  <c r="K3571" i="4"/>
  <c r="K3572" i="4"/>
  <c r="K3573" i="4"/>
  <c r="K3574" i="4"/>
  <c r="K3575" i="4"/>
  <c r="K3576" i="4"/>
  <c r="K3577" i="4"/>
  <c r="K3578" i="4"/>
  <c r="K3579" i="4"/>
  <c r="K3580" i="4"/>
  <c r="K3581" i="4"/>
  <c r="K3582" i="4"/>
  <c r="K3583" i="4"/>
  <c r="K3584" i="4"/>
  <c r="K3585" i="4"/>
  <c r="K3586" i="4"/>
  <c r="K3587" i="4"/>
  <c r="K3588" i="4"/>
  <c r="K3589" i="4"/>
  <c r="K3590" i="4"/>
  <c r="K3591" i="4"/>
  <c r="K3592" i="4"/>
  <c r="K3593" i="4"/>
  <c r="K3594" i="4"/>
  <c r="K3595" i="4"/>
  <c r="K3596" i="4"/>
  <c r="K3597" i="4"/>
  <c r="K3598" i="4"/>
  <c r="K3599" i="4"/>
  <c r="K3600" i="4"/>
  <c r="K3601" i="4"/>
  <c r="K3602" i="4"/>
  <c r="K3603" i="4"/>
  <c r="K3604" i="4"/>
  <c r="K3605" i="4"/>
  <c r="K3606" i="4"/>
  <c r="K3607" i="4"/>
  <c r="K3608" i="4"/>
  <c r="K3609" i="4"/>
  <c r="K3610" i="4"/>
  <c r="K3611" i="4"/>
  <c r="K3612" i="4"/>
  <c r="K3613" i="4"/>
  <c r="K3614" i="4"/>
  <c r="K3615" i="4"/>
  <c r="K3616" i="4"/>
  <c r="K3617" i="4"/>
  <c r="K3618" i="4"/>
  <c r="K3619" i="4"/>
  <c r="K3620" i="4"/>
  <c r="K3621" i="4"/>
  <c r="K3622" i="4"/>
  <c r="K3623" i="4"/>
  <c r="K3624" i="4"/>
  <c r="K3625" i="4"/>
  <c r="K3626" i="4"/>
  <c r="K3627" i="4"/>
  <c r="K3628" i="4"/>
  <c r="K3629" i="4"/>
  <c r="K3630" i="4"/>
  <c r="K3631" i="4"/>
  <c r="K3632" i="4"/>
  <c r="K3633" i="4"/>
  <c r="K3634" i="4"/>
  <c r="K3635" i="4"/>
  <c r="K3636" i="4"/>
  <c r="K3637" i="4"/>
  <c r="K3638" i="4"/>
  <c r="K3639" i="4"/>
  <c r="K3640" i="4"/>
  <c r="K3641" i="4"/>
  <c r="K3642" i="4"/>
  <c r="K3643" i="4"/>
  <c r="K3644" i="4"/>
  <c r="K3645" i="4"/>
  <c r="K3646" i="4"/>
  <c r="K3647" i="4"/>
  <c r="K3648" i="4"/>
  <c r="K3649" i="4"/>
  <c r="K3650" i="4"/>
  <c r="K3651" i="4"/>
  <c r="K3652" i="4"/>
  <c r="K3653" i="4"/>
  <c r="K3654" i="4"/>
  <c r="K3655" i="4"/>
  <c r="K3656" i="4"/>
  <c r="K3657" i="4"/>
  <c r="K3658" i="4"/>
  <c r="K3659" i="4"/>
  <c r="K3660" i="4"/>
  <c r="K3661" i="4"/>
  <c r="K3662" i="4"/>
  <c r="K3663" i="4"/>
  <c r="K3664" i="4"/>
  <c r="K3665" i="4"/>
  <c r="K3666" i="4"/>
  <c r="K3667" i="4"/>
  <c r="K3668" i="4"/>
  <c r="K3669" i="4"/>
  <c r="K3670" i="4"/>
  <c r="K3671" i="4"/>
  <c r="K3672" i="4"/>
  <c r="K3673" i="4"/>
  <c r="K3674" i="4"/>
  <c r="K3675" i="4"/>
  <c r="K3676" i="4"/>
  <c r="K3677" i="4"/>
  <c r="K3678" i="4"/>
  <c r="K3679" i="4"/>
  <c r="K3680" i="4"/>
  <c r="K3681" i="4"/>
  <c r="K3682" i="4"/>
  <c r="K3683" i="4"/>
  <c r="K3684" i="4"/>
  <c r="K3685" i="4"/>
  <c r="K3686" i="4"/>
  <c r="K3687" i="4"/>
  <c r="K3688" i="4"/>
  <c r="K3689" i="4"/>
  <c r="K3690" i="4"/>
  <c r="K3691" i="4"/>
  <c r="K3692" i="4"/>
  <c r="K3693" i="4"/>
  <c r="K3694" i="4"/>
  <c r="K3695" i="4"/>
  <c r="K3696" i="4"/>
  <c r="K3697" i="4"/>
  <c r="K3698" i="4"/>
  <c r="K3699" i="4"/>
  <c r="K3700" i="4"/>
  <c r="K3701" i="4"/>
  <c r="K3702" i="4"/>
  <c r="K3703" i="4"/>
  <c r="K3704" i="4"/>
  <c r="K3705" i="4"/>
  <c r="K3706" i="4"/>
  <c r="K3707" i="4"/>
  <c r="K3708" i="4"/>
  <c r="K3709" i="4"/>
  <c r="K3710" i="4"/>
  <c r="K3711" i="4"/>
  <c r="K3712" i="4"/>
  <c r="K3713" i="4"/>
  <c r="K3714" i="4"/>
  <c r="K3715" i="4"/>
  <c r="K3716" i="4"/>
  <c r="K3717" i="4"/>
  <c r="K3718" i="4"/>
  <c r="K3719" i="4"/>
  <c r="K3720" i="4"/>
  <c r="K3721" i="4"/>
  <c r="K3722" i="4"/>
  <c r="K3723" i="4"/>
  <c r="K3724" i="4"/>
  <c r="K3725" i="4"/>
  <c r="K3726" i="4"/>
  <c r="K3727" i="4"/>
  <c r="K3728" i="4"/>
  <c r="K3729" i="4"/>
  <c r="K3730" i="4"/>
  <c r="K3731" i="4"/>
  <c r="K3732" i="4"/>
  <c r="K3733" i="4"/>
  <c r="K3734" i="4"/>
  <c r="K3735" i="4"/>
  <c r="K3736" i="4"/>
  <c r="K3737" i="4"/>
  <c r="K3738" i="4"/>
  <c r="K3739" i="4"/>
  <c r="K3740" i="4"/>
  <c r="K3741" i="4"/>
  <c r="K3742" i="4"/>
  <c r="K3743" i="4"/>
  <c r="K3745" i="4"/>
  <c r="K3746" i="4"/>
  <c r="K3747" i="4"/>
  <c r="K3748" i="4"/>
  <c r="K3749" i="4"/>
  <c r="K3750" i="4"/>
  <c r="K3751" i="4"/>
  <c r="K3752" i="4"/>
  <c r="K3754" i="4"/>
  <c r="K3755" i="4"/>
  <c r="K3756" i="4"/>
  <c r="K3757" i="4"/>
  <c r="K3758" i="4"/>
  <c r="K3759" i="4"/>
  <c r="K3760" i="4"/>
  <c r="K3761" i="4"/>
  <c r="K3762" i="4"/>
  <c r="K3763" i="4"/>
  <c r="K3764" i="4"/>
  <c r="K3765" i="4"/>
  <c r="K3766" i="4"/>
  <c r="K3767" i="4"/>
  <c r="K3768" i="4"/>
  <c r="K3769" i="4"/>
  <c r="K3770" i="4"/>
  <c r="K3771" i="4"/>
  <c r="K3772" i="4"/>
  <c r="K3773" i="4"/>
  <c r="K3774" i="4"/>
  <c r="K3775" i="4"/>
  <c r="K3776" i="4"/>
  <c r="K3777" i="4"/>
  <c r="K3778" i="4"/>
  <c r="K3779" i="4"/>
  <c r="K3780" i="4"/>
  <c r="K3781" i="4"/>
  <c r="K3782" i="4"/>
  <c r="K3783" i="4"/>
  <c r="K3784" i="4"/>
  <c r="K3786" i="4"/>
  <c r="K3787" i="4"/>
  <c r="K3788" i="4"/>
  <c r="K3789" i="4"/>
  <c r="K3790" i="4"/>
  <c r="K3791" i="4"/>
  <c r="K3792" i="4"/>
  <c r="K3793" i="4"/>
  <c r="K3795" i="4"/>
  <c r="K3796" i="4"/>
  <c r="K3797" i="4"/>
  <c r="K3798" i="4"/>
  <c r="K3799" i="4"/>
  <c r="K3800" i="4"/>
  <c r="K3801" i="4"/>
  <c r="K3802" i="4"/>
  <c r="K3803" i="4"/>
  <c r="K3804" i="4"/>
  <c r="K3805" i="4"/>
  <c r="K3806" i="4"/>
  <c r="K3807" i="4"/>
  <c r="K3809" i="4"/>
  <c r="K3810" i="4"/>
  <c r="K3811" i="4"/>
  <c r="K3812" i="4"/>
  <c r="K3813" i="4"/>
  <c r="K3814" i="4"/>
  <c r="K3815" i="4"/>
  <c r="K3816" i="4"/>
  <c r="K3818" i="4"/>
  <c r="K3819" i="4"/>
  <c r="K3820" i="4"/>
  <c r="K3821" i="4"/>
  <c r="K3822" i="4"/>
  <c r="K3823" i="4"/>
  <c r="K3824" i="4"/>
  <c r="K3825" i="4"/>
  <c r="K3826" i="4"/>
  <c r="K3827" i="4"/>
  <c r="K3828" i="4"/>
  <c r="K3829" i="4"/>
  <c r="K3830" i="4"/>
  <c r="K3831" i="4"/>
  <c r="K3832" i="4"/>
  <c r="K3833" i="4"/>
  <c r="K3834" i="4"/>
  <c r="K3835" i="4"/>
  <c r="K3836" i="4"/>
  <c r="K3837" i="4"/>
  <c r="K3838" i="4"/>
  <c r="K3839" i="4"/>
  <c r="K3841" i="4"/>
  <c r="K3842" i="4"/>
  <c r="K3843" i="4"/>
  <c r="K3844" i="4"/>
  <c r="K3845" i="4"/>
  <c r="K3846" i="4"/>
  <c r="K3847" i="4"/>
  <c r="K3848" i="4"/>
  <c r="K3849" i="4"/>
  <c r="K3850" i="4"/>
  <c r="K3851" i="4"/>
  <c r="K3852" i="4"/>
  <c r="K3853" i="4"/>
  <c r="K3854" i="4"/>
  <c r="K3855" i="4"/>
  <c r="K3856" i="4"/>
  <c r="K3857" i="4"/>
  <c r="K3859" i="4"/>
  <c r="K3860" i="4"/>
  <c r="K3861" i="4"/>
  <c r="K3862" i="4"/>
  <c r="K3863" i="4"/>
  <c r="K3864" i="4"/>
  <c r="K3865" i="4"/>
  <c r="K3866" i="4"/>
  <c r="K3867" i="4"/>
  <c r="K3868" i="4"/>
  <c r="K3869" i="4"/>
  <c r="K3870" i="4"/>
  <c r="K3871" i="4"/>
  <c r="K3873" i="4"/>
  <c r="K3874" i="4"/>
  <c r="K3875" i="4"/>
  <c r="K3876" i="4"/>
  <c r="K3877" i="4"/>
  <c r="K3878" i="4"/>
  <c r="K3879" i="4"/>
  <c r="K3881" i="4"/>
  <c r="K3882" i="4"/>
  <c r="K3883" i="4"/>
  <c r="K3884" i="4"/>
  <c r="K3885" i="4"/>
  <c r="K3886" i="4"/>
  <c r="K3887" i="4"/>
  <c r="K3889" i="4"/>
  <c r="K3890" i="4"/>
  <c r="K3891" i="4"/>
  <c r="K3892" i="4"/>
  <c r="K3893" i="4"/>
  <c r="K3894" i="4"/>
  <c r="K3895" i="4"/>
  <c r="K3896" i="4"/>
  <c r="K3897" i="4"/>
  <c r="K3898" i="4"/>
  <c r="K3899" i="4"/>
  <c r="K3901" i="4"/>
  <c r="K3902" i="4"/>
  <c r="K3903" i="4"/>
  <c r="K3905" i="4"/>
  <c r="K3906" i="4"/>
  <c r="K3907" i="4"/>
  <c r="K3908" i="4"/>
  <c r="K3909" i="4"/>
  <c r="K3910" i="4"/>
  <c r="K3911" i="4"/>
  <c r="K3913" i="4"/>
  <c r="K3914" i="4"/>
  <c r="K3915" i="4"/>
  <c r="K3916" i="4"/>
  <c r="K3917" i="4"/>
  <c r="K3918" i="4"/>
  <c r="K3919" i="4"/>
  <c r="K3921" i="4"/>
  <c r="K3922" i="4"/>
  <c r="K3923" i="4"/>
  <c r="K3924" i="4"/>
  <c r="K3925" i="4"/>
  <c r="K3926" i="4"/>
  <c r="K3927" i="4"/>
  <c r="K3928" i="4"/>
  <c r="K3929" i="4"/>
  <c r="K3930" i="4"/>
  <c r="K3931" i="4"/>
  <c r="K3933" i="4"/>
  <c r="K3934" i="4"/>
  <c r="K3935" i="4"/>
  <c r="K3937" i="4"/>
  <c r="K3938" i="4"/>
  <c r="K3939" i="4"/>
  <c r="K3940" i="4"/>
  <c r="K3941" i="4"/>
  <c r="K3942" i="4"/>
  <c r="K3943" i="4"/>
  <c r="K3945" i="4"/>
  <c r="K3946" i="4"/>
  <c r="K3947" i="4"/>
  <c r="K3948" i="4"/>
  <c r="K3949" i="4"/>
  <c r="K3950" i="4"/>
  <c r="K3951" i="4"/>
  <c r="K3953" i="4"/>
  <c r="K3954" i="4"/>
  <c r="K3955" i="4"/>
  <c r="K3956" i="4"/>
  <c r="K3957" i="4"/>
  <c r="K3958" i="4"/>
  <c r="K3959" i="4"/>
  <c r="K3960" i="4"/>
  <c r="K3961" i="4"/>
  <c r="K3962" i="4"/>
  <c r="K3963" i="4"/>
  <c r="K3965" i="4"/>
  <c r="K3966" i="4"/>
  <c r="K3967" i="4"/>
  <c r="K3969" i="4"/>
  <c r="K3970" i="4"/>
  <c r="K3971" i="4"/>
  <c r="K3972" i="4"/>
  <c r="K3973" i="4"/>
  <c r="K3974" i="4"/>
  <c r="K3975" i="4"/>
  <c r="K3977" i="4"/>
  <c r="K3978" i="4"/>
  <c r="K3979" i="4"/>
  <c r="K3980" i="4"/>
  <c r="K3981" i="4"/>
  <c r="K3982" i="4"/>
  <c r="K3983" i="4"/>
  <c r="K3985" i="4"/>
  <c r="K3986" i="4"/>
  <c r="K3987" i="4"/>
  <c r="K3988" i="4"/>
  <c r="K3989" i="4"/>
  <c r="K3990" i="4"/>
  <c r="K3991" i="4"/>
  <c r="K3992" i="4"/>
  <c r="K3993" i="4"/>
  <c r="K3994" i="4"/>
  <c r="K3995" i="4"/>
  <c r="K3997" i="4"/>
  <c r="K3998" i="4"/>
  <c r="K3999" i="4"/>
  <c r="K4001" i="4"/>
  <c r="K4002" i="4"/>
  <c r="K4003" i="4"/>
  <c r="K4004" i="4"/>
  <c r="K4005" i="4"/>
  <c r="K4006" i="4"/>
  <c r="K4007" i="4"/>
  <c r="K4009" i="4"/>
  <c r="K4010" i="4"/>
  <c r="K4011" i="4"/>
  <c r="K4012" i="4"/>
  <c r="G3318" i="4"/>
  <c r="H3318" i="4" a="1"/>
  <c r="H3318" i="4" s="1"/>
  <c r="S11" i="2"/>
  <c r="T11" i="2"/>
  <c r="U11" i="2"/>
  <c r="V11" i="2"/>
  <c r="W11" i="2"/>
  <c r="S10" i="2"/>
  <c r="T10" i="2"/>
  <c r="U10" i="2"/>
  <c r="V10" i="2"/>
  <c r="W10" i="2"/>
  <c r="S5" i="2"/>
  <c r="T5" i="2"/>
  <c r="U5" i="2"/>
  <c r="V5" i="2"/>
  <c r="W5" i="2"/>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270" i="4"/>
  <c r="G271" i="4"/>
  <c r="G272" i="4"/>
  <c r="G273" i="4"/>
  <c r="G274" i="4"/>
  <c r="G275" i="4"/>
  <c r="G276" i="4"/>
  <c r="G277" i="4"/>
  <c r="G278" i="4"/>
  <c r="G279" i="4"/>
  <c r="G280" i="4"/>
  <c r="G281" i="4"/>
  <c r="G282" i="4"/>
  <c r="G283" i="4"/>
  <c r="G284" i="4"/>
  <c r="G285" i="4"/>
  <c r="G286" i="4"/>
  <c r="G287" i="4"/>
  <c r="G288" i="4"/>
  <c r="G289" i="4"/>
  <c r="G290" i="4"/>
  <c r="G291" i="4"/>
  <c r="G292" i="4"/>
  <c r="G293" i="4"/>
  <c r="G294" i="4"/>
  <c r="G295" i="4"/>
  <c r="G296" i="4"/>
  <c r="G297" i="4"/>
  <c r="G298" i="4"/>
  <c r="G299" i="4"/>
  <c r="G300" i="4"/>
  <c r="G301" i="4"/>
  <c r="G302" i="4"/>
  <c r="G303" i="4"/>
  <c r="G304" i="4"/>
  <c r="G305" i="4"/>
  <c r="G306" i="4"/>
  <c r="G307" i="4"/>
  <c r="G308" i="4"/>
  <c r="G309" i="4"/>
  <c r="G310" i="4"/>
  <c r="G311" i="4"/>
  <c r="G312" i="4"/>
  <c r="G313" i="4"/>
  <c r="G314" i="4"/>
  <c r="G315" i="4"/>
  <c r="G316" i="4"/>
  <c r="G317" i="4"/>
  <c r="G318" i="4"/>
  <c r="G319" i="4"/>
  <c r="G320" i="4"/>
  <c r="G321" i="4"/>
  <c r="G322" i="4"/>
  <c r="G323" i="4"/>
  <c r="G324" i="4"/>
  <c r="G325" i="4"/>
  <c r="G326" i="4"/>
  <c r="G327" i="4"/>
  <c r="G328" i="4"/>
  <c r="G329" i="4"/>
  <c r="G330" i="4"/>
  <c r="G331" i="4"/>
  <c r="G332" i="4"/>
  <c r="G333" i="4"/>
  <c r="G334" i="4"/>
  <c r="G335" i="4"/>
  <c r="G336" i="4"/>
  <c r="G337" i="4"/>
  <c r="G338" i="4"/>
  <c r="G339" i="4"/>
  <c r="G340" i="4"/>
  <c r="G341" i="4"/>
  <c r="G342" i="4"/>
  <c r="G343" i="4"/>
  <c r="G344" i="4"/>
  <c r="G345" i="4"/>
  <c r="G346" i="4"/>
  <c r="G347" i="4"/>
  <c r="G348" i="4"/>
  <c r="G349" i="4"/>
  <c r="G350" i="4"/>
  <c r="G351" i="4"/>
  <c r="G352" i="4"/>
  <c r="G353" i="4"/>
  <c r="G354" i="4"/>
  <c r="G355" i="4"/>
  <c r="G356" i="4"/>
  <c r="G357" i="4"/>
  <c r="G358" i="4"/>
  <c r="G359" i="4"/>
  <c r="G360" i="4"/>
  <c r="G361" i="4"/>
  <c r="G362" i="4"/>
  <c r="G363" i="4"/>
  <c r="G364" i="4"/>
  <c r="G365" i="4"/>
  <c r="G366" i="4"/>
  <c r="G367" i="4"/>
  <c r="G368" i="4"/>
  <c r="G369" i="4"/>
  <c r="G370" i="4"/>
  <c r="G371" i="4"/>
  <c r="G372" i="4"/>
  <c r="G373" i="4"/>
  <c r="G374" i="4"/>
  <c r="G375" i="4"/>
  <c r="G376" i="4"/>
  <c r="G377" i="4"/>
  <c r="G378" i="4"/>
  <c r="G379" i="4"/>
  <c r="G380" i="4"/>
  <c r="G381" i="4"/>
  <c r="G382" i="4"/>
  <c r="G383" i="4"/>
  <c r="G384" i="4"/>
  <c r="G385" i="4"/>
  <c r="G386" i="4"/>
  <c r="G387" i="4"/>
  <c r="G388" i="4"/>
  <c r="G389" i="4"/>
  <c r="G390" i="4"/>
  <c r="G391" i="4"/>
  <c r="G392" i="4"/>
  <c r="G393" i="4"/>
  <c r="G394" i="4"/>
  <c r="G395" i="4"/>
  <c r="G396" i="4"/>
  <c r="G397" i="4"/>
  <c r="G398" i="4"/>
  <c r="G399" i="4"/>
  <c r="G400" i="4"/>
  <c r="G401" i="4"/>
  <c r="G402" i="4"/>
  <c r="G403" i="4"/>
  <c r="G404" i="4"/>
  <c r="G405" i="4"/>
  <c r="G406" i="4"/>
  <c r="G407" i="4"/>
  <c r="G408" i="4"/>
  <c r="G409" i="4"/>
  <c r="G410" i="4"/>
  <c r="G411" i="4"/>
  <c r="G412" i="4"/>
  <c r="G413" i="4"/>
  <c r="G414" i="4"/>
  <c r="G415" i="4"/>
  <c r="G416" i="4"/>
  <c r="G417" i="4"/>
  <c r="G418" i="4"/>
  <c r="G419" i="4"/>
  <c r="G420" i="4"/>
  <c r="G421" i="4"/>
  <c r="G422" i="4"/>
  <c r="G423" i="4"/>
  <c r="G424" i="4"/>
  <c r="G425" i="4"/>
  <c r="G426" i="4"/>
  <c r="G427" i="4"/>
  <c r="G428" i="4"/>
  <c r="G429" i="4"/>
  <c r="G430" i="4"/>
  <c r="G431" i="4"/>
  <c r="G432" i="4"/>
  <c r="G433" i="4"/>
  <c r="G434" i="4"/>
  <c r="G435" i="4"/>
  <c r="G436" i="4"/>
  <c r="G437" i="4"/>
  <c r="G438" i="4"/>
  <c r="G439" i="4"/>
  <c r="G440" i="4"/>
  <c r="G441" i="4"/>
  <c r="G442" i="4"/>
  <c r="G443" i="4"/>
  <c r="G444" i="4"/>
  <c r="G445" i="4"/>
  <c r="G446" i="4"/>
  <c r="G447" i="4"/>
  <c r="G448" i="4"/>
  <c r="G449" i="4"/>
  <c r="G450" i="4"/>
  <c r="G451" i="4"/>
  <c r="G452" i="4"/>
  <c r="G453" i="4"/>
  <c r="G454" i="4"/>
  <c r="G455" i="4"/>
  <c r="G456" i="4"/>
  <c r="G457" i="4"/>
  <c r="G458" i="4"/>
  <c r="G459" i="4"/>
  <c r="G460" i="4"/>
  <c r="G461" i="4"/>
  <c r="G462" i="4"/>
  <c r="G463" i="4"/>
  <c r="G464" i="4"/>
  <c r="G465" i="4"/>
  <c r="G466" i="4"/>
  <c r="G467" i="4"/>
  <c r="G468" i="4"/>
  <c r="G469" i="4"/>
  <c r="G470" i="4"/>
  <c r="G471" i="4"/>
  <c r="G472" i="4"/>
  <c r="G473" i="4"/>
  <c r="G474" i="4"/>
  <c r="G475" i="4"/>
  <c r="G476" i="4"/>
  <c r="G477" i="4"/>
  <c r="G478" i="4"/>
  <c r="G479" i="4"/>
  <c r="G480" i="4"/>
  <c r="G481" i="4"/>
  <c r="G482" i="4"/>
  <c r="G483" i="4"/>
  <c r="G484" i="4"/>
  <c r="G485" i="4"/>
  <c r="G486" i="4"/>
  <c r="G487" i="4"/>
  <c r="G488" i="4"/>
  <c r="G489" i="4"/>
  <c r="G490" i="4"/>
  <c r="G491" i="4"/>
  <c r="G492" i="4"/>
  <c r="G493" i="4"/>
  <c r="G494" i="4"/>
  <c r="G495" i="4"/>
  <c r="G496" i="4"/>
  <c r="G497" i="4"/>
  <c r="G498" i="4"/>
  <c r="G499" i="4"/>
  <c r="G500" i="4"/>
  <c r="G501" i="4"/>
  <c r="G502" i="4"/>
  <c r="G503" i="4"/>
  <c r="G504" i="4"/>
  <c r="G505" i="4"/>
  <c r="G506" i="4"/>
  <c r="G507" i="4"/>
  <c r="G508" i="4"/>
  <c r="G509" i="4"/>
  <c r="G510" i="4"/>
  <c r="G511" i="4"/>
  <c r="G512" i="4"/>
  <c r="G513" i="4"/>
  <c r="G514" i="4"/>
  <c r="G515" i="4"/>
  <c r="G516" i="4"/>
  <c r="G517" i="4"/>
  <c r="G518" i="4"/>
  <c r="G519" i="4"/>
  <c r="G520" i="4"/>
  <c r="G521" i="4"/>
  <c r="G522" i="4"/>
  <c r="G523" i="4"/>
  <c r="G524" i="4"/>
  <c r="G525" i="4"/>
  <c r="G526" i="4"/>
  <c r="G527" i="4"/>
  <c r="G528" i="4"/>
  <c r="G529" i="4"/>
  <c r="G530" i="4"/>
  <c r="G531" i="4"/>
  <c r="G532" i="4"/>
  <c r="G533" i="4"/>
  <c r="G534" i="4"/>
  <c r="G535" i="4"/>
  <c r="G536" i="4"/>
  <c r="G537" i="4"/>
  <c r="G538" i="4"/>
  <c r="G539" i="4"/>
  <c r="G540" i="4"/>
  <c r="G541" i="4"/>
  <c r="G542" i="4"/>
  <c r="G543" i="4"/>
  <c r="G544" i="4"/>
  <c r="G545" i="4"/>
  <c r="G546" i="4"/>
  <c r="G547" i="4"/>
  <c r="G548" i="4"/>
  <c r="G549" i="4"/>
  <c r="G550" i="4"/>
  <c r="G551" i="4"/>
  <c r="G552" i="4"/>
  <c r="G553" i="4"/>
  <c r="G554" i="4"/>
  <c r="G555" i="4"/>
  <c r="G556" i="4"/>
  <c r="G557" i="4"/>
  <c r="G558" i="4"/>
  <c r="G559" i="4"/>
  <c r="G560" i="4"/>
  <c r="G561" i="4"/>
  <c r="G562" i="4"/>
  <c r="G563" i="4"/>
  <c r="G564" i="4"/>
  <c r="G565" i="4"/>
  <c r="G566" i="4"/>
  <c r="G567" i="4"/>
  <c r="G568" i="4"/>
  <c r="G569" i="4"/>
  <c r="G570" i="4"/>
  <c r="G571" i="4"/>
  <c r="G572" i="4"/>
  <c r="G573" i="4"/>
  <c r="G574" i="4"/>
  <c r="G575" i="4"/>
  <c r="G576" i="4"/>
  <c r="G577" i="4"/>
  <c r="G578" i="4"/>
  <c r="G579" i="4"/>
  <c r="G580" i="4"/>
  <c r="G581" i="4"/>
  <c r="G582" i="4"/>
  <c r="G583" i="4"/>
  <c r="G584" i="4"/>
  <c r="G585" i="4"/>
  <c r="G586" i="4"/>
  <c r="G587" i="4"/>
  <c r="G588" i="4"/>
  <c r="G589" i="4"/>
  <c r="G590" i="4"/>
  <c r="G591" i="4"/>
  <c r="G592" i="4"/>
  <c r="G593" i="4"/>
  <c r="G594" i="4"/>
  <c r="G595" i="4"/>
  <c r="G596" i="4"/>
  <c r="G597" i="4"/>
  <c r="G598" i="4"/>
  <c r="G599" i="4"/>
  <c r="G600" i="4"/>
  <c r="G601" i="4"/>
  <c r="G602" i="4"/>
  <c r="G603" i="4"/>
  <c r="G604" i="4"/>
  <c r="G605" i="4"/>
  <c r="G606" i="4"/>
  <c r="G607" i="4"/>
  <c r="G608" i="4"/>
  <c r="G609" i="4"/>
  <c r="G610" i="4"/>
  <c r="G611" i="4"/>
  <c r="G612" i="4"/>
  <c r="G613" i="4"/>
  <c r="G614" i="4"/>
  <c r="G615" i="4"/>
  <c r="G616" i="4"/>
  <c r="G617" i="4"/>
  <c r="G618" i="4"/>
  <c r="G619" i="4"/>
  <c r="G620" i="4"/>
  <c r="G621" i="4"/>
  <c r="G622" i="4"/>
  <c r="G623" i="4"/>
  <c r="G624" i="4"/>
  <c r="G625" i="4"/>
  <c r="G626" i="4"/>
  <c r="G627" i="4"/>
  <c r="G628" i="4"/>
  <c r="G629" i="4"/>
  <c r="G630" i="4"/>
  <c r="G631" i="4"/>
  <c r="G632" i="4"/>
  <c r="G633" i="4"/>
  <c r="G634" i="4"/>
  <c r="G635" i="4"/>
  <c r="G636" i="4"/>
  <c r="G637" i="4"/>
  <c r="G638" i="4"/>
  <c r="G639" i="4"/>
  <c r="G640" i="4"/>
  <c r="G641" i="4"/>
  <c r="G642" i="4"/>
  <c r="G643" i="4"/>
  <c r="G644" i="4"/>
  <c r="G645" i="4"/>
  <c r="G646" i="4"/>
  <c r="G647" i="4"/>
  <c r="G648" i="4"/>
  <c r="G649" i="4"/>
  <c r="G650" i="4"/>
  <c r="G651" i="4"/>
  <c r="G652" i="4"/>
  <c r="G653" i="4"/>
  <c r="G654" i="4"/>
  <c r="G655" i="4"/>
  <c r="G656" i="4"/>
  <c r="G657" i="4"/>
  <c r="G658" i="4"/>
  <c r="G659" i="4"/>
  <c r="G660" i="4"/>
  <c r="G661" i="4"/>
  <c r="G662" i="4"/>
  <c r="G663" i="4"/>
  <c r="G664" i="4"/>
  <c r="G665" i="4"/>
  <c r="G666" i="4"/>
  <c r="G667" i="4"/>
  <c r="G668" i="4"/>
  <c r="G669" i="4"/>
  <c r="G670" i="4"/>
  <c r="G671" i="4"/>
  <c r="G672" i="4"/>
  <c r="G673" i="4"/>
  <c r="G674" i="4"/>
  <c r="G675" i="4"/>
  <c r="G676" i="4"/>
  <c r="G677" i="4"/>
  <c r="G678" i="4"/>
  <c r="G679" i="4"/>
  <c r="G680" i="4"/>
  <c r="G681" i="4"/>
  <c r="G682" i="4"/>
  <c r="G683" i="4"/>
  <c r="G684" i="4"/>
  <c r="G685" i="4"/>
  <c r="G686" i="4"/>
  <c r="G687" i="4"/>
  <c r="G688" i="4"/>
  <c r="G689" i="4"/>
  <c r="G690" i="4"/>
  <c r="G691" i="4"/>
  <c r="G692" i="4"/>
  <c r="G693" i="4"/>
  <c r="G694" i="4"/>
  <c r="G695" i="4"/>
  <c r="G696" i="4"/>
  <c r="G697" i="4"/>
  <c r="G698" i="4"/>
  <c r="G699" i="4"/>
  <c r="G700" i="4"/>
  <c r="G701" i="4"/>
  <c r="G702" i="4"/>
  <c r="G703" i="4"/>
  <c r="G704" i="4"/>
  <c r="G705" i="4"/>
  <c r="G706" i="4"/>
  <c r="G707" i="4"/>
  <c r="G708" i="4"/>
  <c r="G709" i="4"/>
  <c r="G710" i="4"/>
  <c r="G711" i="4"/>
  <c r="G712" i="4"/>
  <c r="G713" i="4"/>
  <c r="G714" i="4"/>
  <c r="G715" i="4"/>
  <c r="G716" i="4"/>
  <c r="G717" i="4"/>
  <c r="G718" i="4"/>
  <c r="G719" i="4"/>
  <c r="G720" i="4"/>
  <c r="G721" i="4"/>
  <c r="G722" i="4"/>
  <c r="G723" i="4"/>
  <c r="G724" i="4"/>
  <c r="G725" i="4"/>
  <c r="G726" i="4"/>
  <c r="G727" i="4"/>
  <c r="G728" i="4"/>
  <c r="G729" i="4"/>
  <c r="G730" i="4"/>
  <c r="G731" i="4"/>
  <c r="G732" i="4"/>
  <c r="G733" i="4"/>
  <c r="G734" i="4"/>
  <c r="G735" i="4"/>
  <c r="G736" i="4"/>
  <c r="G737" i="4"/>
  <c r="G738" i="4"/>
  <c r="G739" i="4"/>
  <c r="G740" i="4"/>
  <c r="G741" i="4"/>
  <c r="G742" i="4"/>
  <c r="G743" i="4"/>
  <c r="G744" i="4"/>
  <c r="G745" i="4"/>
  <c r="G746" i="4"/>
  <c r="G747" i="4"/>
  <c r="G748" i="4"/>
  <c r="G749" i="4"/>
  <c r="G750" i="4"/>
  <c r="G751" i="4"/>
  <c r="G752" i="4"/>
  <c r="G753" i="4"/>
  <c r="G754" i="4"/>
  <c r="G755" i="4"/>
  <c r="G756" i="4"/>
  <c r="G757" i="4"/>
  <c r="G758" i="4"/>
  <c r="G759" i="4"/>
  <c r="G760" i="4"/>
  <c r="G761" i="4"/>
  <c r="G762" i="4"/>
  <c r="G763" i="4"/>
  <c r="G764" i="4"/>
  <c r="G765" i="4"/>
  <c r="G766" i="4"/>
  <c r="G767" i="4"/>
  <c r="G768" i="4"/>
  <c r="G769" i="4"/>
  <c r="G770" i="4"/>
  <c r="G771" i="4"/>
  <c r="G772" i="4"/>
  <c r="G773" i="4"/>
  <c r="G774" i="4"/>
  <c r="G775" i="4"/>
  <c r="G776" i="4"/>
  <c r="G777" i="4"/>
  <c r="G778" i="4"/>
  <c r="G779" i="4"/>
  <c r="G780" i="4"/>
  <c r="G781" i="4"/>
  <c r="G782" i="4"/>
  <c r="G783" i="4"/>
  <c r="G784" i="4"/>
  <c r="G785" i="4"/>
  <c r="G786" i="4"/>
  <c r="G787" i="4"/>
  <c r="G788" i="4"/>
  <c r="G789" i="4"/>
  <c r="G790" i="4"/>
  <c r="G791" i="4"/>
  <c r="G792" i="4"/>
  <c r="G793" i="4"/>
  <c r="G794" i="4"/>
  <c r="G795" i="4"/>
  <c r="G796" i="4"/>
  <c r="G797" i="4"/>
  <c r="G798" i="4"/>
  <c r="G799" i="4"/>
  <c r="G800" i="4"/>
  <c r="G801" i="4"/>
  <c r="G802" i="4"/>
  <c r="G803" i="4"/>
  <c r="G804" i="4"/>
  <c r="G805" i="4"/>
  <c r="G806" i="4"/>
  <c r="G807" i="4"/>
  <c r="G808" i="4"/>
  <c r="G809" i="4"/>
  <c r="G810" i="4"/>
  <c r="G811" i="4"/>
  <c r="G812" i="4"/>
  <c r="G813" i="4"/>
  <c r="G814" i="4"/>
  <c r="G815" i="4"/>
  <c r="G816" i="4"/>
  <c r="G817" i="4"/>
  <c r="G818" i="4"/>
  <c r="G819" i="4"/>
  <c r="G820" i="4"/>
  <c r="G821" i="4"/>
  <c r="G822" i="4"/>
  <c r="G823" i="4"/>
  <c r="G824" i="4"/>
  <c r="G825" i="4"/>
  <c r="G826" i="4"/>
  <c r="G827" i="4"/>
  <c r="G828" i="4"/>
  <c r="G829" i="4"/>
  <c r="G830" i="4"/>
  <c r="G831" i="4"/>
  <c r="G832" i="4"/>
  <c r="G833" i="4"/>
  <c r="G834" i="4"/>
  <c r="G835" i="4"/>
  <c r="G836" i="4"/>
  <c r="G837" i="4"/>
  <c r="G838" i="4"/>
  <c r="G839" i="4"/>
  <c r="G840" i="4"/>
  <c r="G841" i="4"/>
  <c r="G842" i="4"/>
  <c r="G843" i="4"/>
  <c r="G844" i="4"/>
  <c r="G845" i="4"/>
  <c r="G846" i="4"/>
  <c r="G847" i="4"/>
  <c r="G848" i="4"/>
  <c r="G849" i="4"/>
  <c r="G850" i="4"/>
  <c r="G851" i="4"/>
  <c r="G852" i="4"/>
  <c r="G853" i="4"/>
  <c r="G854" i="4"/>
  <c r="G855" i="4"/>
  <c r="G856" i="4"/>
  <c r="G857" i="4"/>
  <c r="G858" i="4"/>
  <c r="G859" i="4"/>
  <c r="G860" i="4"/>
  <c r="G861" i="4"/>
  <c r="G862" i="4"/>
  <c r="G863" i="4"/>
  <c r="G864" i="4"/>
  <c r="G865" i="4"/>
  <c r="G866" i="4"/>
  <c r="G867" i="4"/>
  <c r="G868" i="4"/>
  <c r="G869" i="4"/>
  <c r="G870" i="4"/>
  <c r="G871" i="4"/>
  <c r="G872" i="4"/>
  <c r="G873" i="4"/>
  <c r="G874" i="4"/>
  <c r="G875" i="4"/>
  <c r="G876" i="4"/>
  <c r="G877" i="4"/>
  <c r="G878" i="4"/>
  <c r="G879" i="4"/>
  <c r="G880" i="4"/>
  <c r="G881" i="4"/>
  <c r="G882" i="4"/>
  <c r="G883" i="4"/>
  <c r="G884" i="4"/>
  <c r="G885" i="4"/>
  <c r="G886" i="4"/>
  <c r="G887" i="4"/>
  <c r="G888" i="4"/>
  <c r="G889" i="4"/>
  <c r="G890" i="4"/>
  <c r="G891" i="4"/>
  <c r="G892" i="4"/>
  <c r="G893" i="4"/>
  <c r="G894" i="4"/>
  <c r="G895" i="4"/>
  <c r="G896" i="4"/>
  <c r="G897" i="4"/>
  <c r="G898" i="4"/>
  <c r="G899" i="4"/>
  <c r="G900" i="4"/>
  <c r="G901" i="4"/>
  <c r="G902" i="4"/>
  <c r="G903" i="4"/>
  <c r="G904" i="4"/>
  <c r="G905" i="4"/>
  <c r="G906" i="4"/>
  <c r="G907" i="4"/>
  <c r="G908" i="4"/>
  <c r="G909" i="4"/>
  <c r="G910" i="4"/>
  <c r="G911" i="4"/>
  <c r="G912" i="4"/>
  <c r="G913" i="4"/>
  <c r="G914" i="4"/>
  <c r="G915" i="4"/>
  <c r="G916" i="4"/>
  <c r="G917" i="4"/>
  <c r="G918" i="4"/>
  <c r="G919" i="4"/>
  <c r="G920" i="4"/>
  <c r="G921" i="4"/>
  <c r="G922" i="4"/>
  <c r="G923" i="4"/>
  <c r="G924" i="4"/>
  <c r="G925" i="4"/>
  <c r="G926" i="4"/>
  <c r="G927" i="4"/>
  <c r="G928" i="4"/>
  <c r="G929" i="4"/>
  <c r="G930" i="4"/>
  <c r="G931" i="4"/>
  <c r="G932" i="4"/>
  <c r="G933" i="4"/>
  <c r="G934" i="4"/>
  <c r="G935" i="4"/>
  <c r="G936" i="4"/>
  <c r="G937" i="4"/>
  <c r="G938" i="4"/>
  <c r="G939" i="4"/>
  <c r="G940" i="4"/>
  <c r="G941" i="4"/>
  <c r="G942" i="4"/>
  <c r="G943" i="4"/>
  <c r="G944" i="4"/>
  <c r="G945" i="4"/>
  <c r="G946" i="4"/>
  <c r="G947" i="4"/>
  <c r="G948" i="4"/>
  <c r="G949" i="4"/>
  <c r="G950" i="4"/>
  <c r="G951" i="4"/>
  <c r="G952" i="4"/>
  <c r="G953" i="4"/>
  <c r="G954" i="4"/>
  <c r="G955" i="4"/>
  <c r="G956" i="4"/>
  <c r="G957" i="4"/>
  <c r="G958" i="4"/>
  <c r="G959" i="4"/>
  <c r="G960" i="4"/>
  <c r="G961" i="4"/>
  <c r="G962" i="4"/>
  <c r="G963" i="4"/>
  <c r="G964" i="4"/>
  <c r="G965" i="4"/>
  <c r="G966" i="4"/>
  <c r="G967" i="4"/>
  <c r="G968" i="4"/>
  <c r="G969" i="4"/>
  <c r="G970" i="4"/>
  <c r="G971" i="4"/>
  <c r="G972" i="4"/>
  <c r="G973" i="4"/>
  <c r="G974" i="4"/>
  <c r="G975" i="4"/>
  <c r="G976" i="4"/>
  <c r="G977" i="4"/>
  <c r="G978" i="4"/>
  <c r="G979" i="4"/>
  <c r="G980" i="4"/>
  <c r="G981" i="4"/>
  <c r="G982" i="4"/>
  <c r="G983" i="4"/>
  <c r="G984" i="4"/>
  <c r="G985" i="4"/>
  <c r="G986" i="4"/>
  <c r="G987" i="4"/>
  <c r="G988" i="4"/>
  <c r="G989" i="4"/>
  <c r="G990" i="4"/>
  <c r="G991" i="4"/>
  <c r="G992" i="4"/>
  <c r="G993" i="4"/>
  <c r="G994" i="4"/>
  <c r="G995" i="4"/>
  <c r="G996" i="4"/>
  <c r="G997" i="4"/>
  <c r="G998" i="4"/>
  <c r="G999" i="4"/>
  <c r="G1000" i="4"/>
  <c r="G1001" i="4"/>
  <c r="G1002" i="4"/>
  <c r="G1003" i="4"/>
  <c r="G1004" i="4"/>
  <c r="G1005" i="4"/>
  <c r="G1006" i="4"/>
  <c r="G1007" i="4"/>
  <c r="G1008" i="4"/>
  <c r="G1009" i="4"/>
  <c r="G1010" i="4"/>
  <c r="G1011" i="4"/>
  <c r="G1012" i="4"/>
  <c r="G1013" i="4"/>
  <c r="G1014" i="4"/>
  <c r="G1015" i="4"/>
  <c r="G1016" i="4"/>
  <c r="G1017" i="4"/>
  <c r="G1018" i="4"/>
  <c r="G1019" i="4"/>
  <c r="G1020" i="4"/>
  <c r="G1021" i="4"/>
  <c r="G1022" i="4"/>
  <c r="G1023" i="4"/>
  <c r="G1024" i="4"/>
  <c r="G1025" i="4"/>
  <c r="G1026" i="4"/>
  <c r="G1027" i="4"/>
  <c r="G1028" i="4"/>
  <c r="G1029" i="4"/>
  <c r="G1030" i="4"/>
  <c r="G1031" i="4"/>
  <c r="G1032" i="4"/>
  <c r="G1033" i="4"/>
  <c r="G1034" i="4"/>
  <c r="G1035" i="4"/>
  <c r="G1036" i="4"/>
  <c r="G1037" i="4"/>
  <c r="G1038" i="4"/>
  <c r="G1039" i="4"/>
  <c r="G1040" i="4"/>
  <c r="G1041" i="4"/>
  <c r="G1042" i="4"/>
  <c r="G1043" i="4"/>
  <c r="G1044" i="4"/>
  <c r="G1045" i="4"/>
  <c r="G1046" i="4"/>
  <c r="G1047" i="4"/>
  <c r="G1048" i="4"/>
  <c r="G1049" i="4"/>
  <c r="G1050" i="4"/>
  <c r="G1051" i="4"/>
  <c r="G1052" i="4"/>
  <c r="G1053" i="4"/>
  <c r="G1054" i="4"/>
  <c r="G1055" i="4"/>
  <c r="G1056" i="4"/>
  <c r="G1057" i="4"/>
  <c r="G1058" i="4"/>
  <c r="G1059" i="4"/>
  <c r="G1060" i="4"/>
  <c r="G1061" i="4"/>
  <c r="G1062" i="4"/>
  <c r="G1063" i="4"/>
  <c r="G1064" i="4"/>
  <c r="G1065" i="4"/>
  <c r="G1066" i="4"/>
  <c r="G1067" i="4"/>
  <c r="G1068" i="4"/>
  <c r="G1069" i="4"/>
  <c r="G1070" i="4"/>
  <c r="G1071" i="4"/>
  <c r="G1072" i="4"/>
  <c r="G1073" i="4"/>
  <c r="G1074" i="4"/>
  <c r="G1075" i="4"/>
  <c r="G1076" i="4"/>
  <c r="G1077" i="4"/>
  <c r="G1078" i="4"/>
  <c r="G1079" i="4"/>
  <c r="G1080" i="4"/>
  <c r="G1081" i="4"/>
  <c r="G1082" i="4"/>
  <c r="G1083" i="4"/>
  <c r="G1084" i="4"/>
  <c r="G1085" i="4"/>
  <c r="G1086" i="4"/>
  <c r="G1087" i="4"/>
  <c r="G1088" i="4"/>
  <c r="G1089" i="4"/>
  <c r="G1090" i="4"/>
  <c r="G1091" i="4"/>
  <c r="G1092" i="4"/>
  <c r="G1093" i="4"/>
  <c r="G1094" i="4"/>
  <c r="G1095" i="4"/>
  <c r="G1096" i="4"/>
  <c r="G1097" i="4"/>
  <c r="G1098" i="4"/>
  <c r="G1099" i="4"/>
  <c r="G1100" i="4"/>
  <c r="G1101" i="4"/>
  <c r="G1102" i="4"/>
  <c r="G1103" i="4"/>
  <c r="G1104" i="4"/>
  <c r="G1105" i="4"/>
  <c r="G1106" i="4"/>
  <c r="G1107" i="4"/>
  <c r="G1108" i="4"/>
  <c r="G1109" i="4"/>
  <c r="G1110" i="4"/>
  <c r="G1111" i="4"/>
  <c r="G1112" i="4"/>
  <c r="G1113" i="4"/>
  <c r="G1114" i="4"/>
  <c r="G1115" i="4"/>
  <c r="G1116" i="4"/>
  <c r="G1117" i="4"/>
  <c r="G1118" i="4"/>
  <c r="G1119" i="4"/>
  <c r="G1120" i="4"/>
  <c r="G1121" i="4"/>
  <c r="G1122" i="4"/>
  <c r="G1123" i="4"/>
  <c r="G1124" i="4"/>
  <c r="G1125" i="4"/>
  <c r="G1126" i="4"/>
  <c r="G1127" i="4"/>
  <c r="G1128" i="4"/>
  <c r="G1129" i="4"/>
  <c r="G1130" i="4"/>
  <c r="G1131" i="4"/>
  <c r="G1132" i="4"/>
  <c r="G1133" i="4"/>
  <c r="G1134" i="4"/>
  <c r="G1135" i="4"/>
  <c r="G1136" i="4"/>
  <c r="G1137" i="4"/>
  <c r="G1138" i="4"/>
  <c r="G1139" i="4"/>
  <c r="G1140" i="4"/>
  <c r="G1141" i="4"/>
  <c r="G1142" i="4"/>
  <c r="G1143" i="4"/>
  <c r="G1144" i="4"/>
  <c r="G1145" i="4"/>
  <c r="G1146" i="4"/>
  <c r="G1147" i="4"/>
  <c r="G1148" i="4"/>
  <c r="G1149" i="4"/>
  <c r="G1150" i="4"/>
  <c r="G1151" i="4"/>
  <c r="G1152" i="4"/>
  <c r="G1153" i="4"/>
  <c r="G1154" i="4"/>
  <c r="G1155" i="4"/>
  <c r="G1156" i="4"/>
  <c r="G1157" i="4"/>
  <c r="G1158" i="4"/>
  <c r="G1159" i="4"/>
  <c r="G1160" i="4"/>
  <c r="G1161" i="4"/>
  <c r="G1162" i="4"/>
  <c r="G1163" i="4"/>
  <c r="G1164" i="4"/>
  <c r="G1165" i="4"/>
  <c r="G1166" i="4"/>
  <c r="G1167" i="4"/>
  <c r="G1168" i="4"/>
  <c r="G1169" i="4"/>
  <c r="G1170" i="4"/>
  <c r="G1171" i="4"/>
  <c r="G1172" i="4"/>
  <c r="G1173" i="4"/>
  <c r="G1174" i="4"/>
  <c r="G1175" i="4"/>
  <c r="G1176" i="4"/>
  <c r="G1177" i="4"/>
  <c r="G1178" i="4"/>
  <c r="G1179" i="4"/>
  <c r="G1180" i="4"/>
  <c r="G1181" i="4"/>
  <c r="G1182" i="4"/>
  <c r="G1183" i="4"/>
  <c r="G1184" i="4"/>
  <c r="G1185" i="4"/>
  <c r="G1186" i="4"/>
  <c r="G1187" i="4"/>
  <c r="G1188" i="4"/>
  <c r="G1189" i="4"/>
  <c r="G1190" i="4"/>
  <c r="G1191" i="4"/>
  <c r="G1192" i="4"/>
  <c r="G1193" i="4"/>
  <c r="G1194" i="4"/>
  <c r="G1195" i="4"/>
  <c r="G1196" i="4"/>
  <c r="G1197" i="4"/>
  <c r="G1198" i="4"/>
  <c r="G1199" i="4"/>
  <c r="G1200" i="4"/>
  <c r="G1201" i="4"/>
  <c r="G1202" i="4"/>
  <c r="G1203" i="4"/>
  <c r="G1204" i="4"/>
  <c r="G1205" i="4"/>
  <c r="G1206" i="4"/>
  <c r="G1207" i="4"/>
  <c r="G1208" i="4"/>
  <c r="G1209" i="4"/>
  <c r="G1210" i="4"/>
  <c r="G1211" i="4"/>
  <c r="G1212" i="4"/>
  <c r="G1213" i="4"/>
  <c r="G1214" i="4"/>
  <c r="G1215" i="4"/>
  <c r="G1216" i="4"/>
  <c r="G1217" i="4"/>
  <c r="G1218" i="4"/>
  <c r="G1219" i="4"/>
  <c r="G1220" i="4"/>
  <c r="G1221" i="4"/>
  <c r="G1222" i="4"/>
  <c r="G1223" i="4"/>
  <c r="G1224" i="4"/>
  <c r="G1225" i="4"/>
  <c r="G1226" i="4"/>
  <c r="G1227" i="4"/>
  <c r="G1228" i="4"/>
  <c r="G1229" i="4"/>
  <c r="G1230" i="4"/>
  <c r="G1231" i="4"/>
  <c r="G1232" i="4"/>
  <c r="G1233" i="4"/>
  <c r="G1234" i="4"/>
  <c r="G1235" i="4"/>
  <c r="G1236" i="4"/>
  <c r="G1237" i="4"/>
  <c r="G1238" i="4"/>
  <c r="G1239" i="4"/>
  <c r="G1240" i="4"/>
  <c r="G1241" i="4"/>
  <c r="G1242" i="4"/>
  <c r="G1243" i="4"/>
  <c r="G1244" i="4"/>
  <c r="G1245" i="4"/>
  <c r="G1246" i="4"/>
  <c r="G1247" i="4"/>
  <c r="G1248" i="4"/>
  <c r="G1249" i="4"/>
  <c r="G1250" i="4"/>
  <c r="G1251" i="4"/>
  <c r="G1252" i="4"/>
  <c r="G1253" i="4"/>
  <c r="G1254" i="4"/>
  <c r="G1255" i="4"/>
  <c r="G1256" i="4"/>
  <c r="G1257" i="4"/>
  <c r="G1258" i="4"/>
  <c r="G1259" i="4"/>
  <c r="G1260" i="4"/>
  <c r="G1261" i="4"/>
  <c r="G1262" i="4"/>
  <c r="G1263" i="4"/>
  <c r="G1264" i="4"/>
  <c r="G1265" i="4"/>
  <c r="G1266" i="4"/>
  <c r="G1267" i="4"/>
  <c r="G1268" i="4"/>
  <c r="G1269" i="4"/>
  <c r="G1270" i="4"/>
  <c r="G1271" i="4"/>
  <c r="G1272" i="4"/>
  <c r="G1273" i="4"/>
  <c r="G1274" i="4"/>
  <c r="G1275" i="4"/>
  <c r="G1276" i="4"/>
  <c r="G1277" i="4"/>
  <c r="G1278" i="4"/>
  <c r="G1279" i="4"/>
  <c r="G1280" i="4"/>
  <c r="G1281" i="4"/>
  <c r="G1282" i="4"/>
  <c r="G1283" i="4"/>
  <c r="G1284" i="4"/>
  <c r="G1285" i="4"/>
  <c r="G1286" i="4"/>
  <c r="G1287" i="4"/>
  <c r="G1288" i="4"/>
  <c r="G1289" i="4"/>
  <c r="G1290" i="4"/>
  <c r="G1291" i="4"/>
  <c r="G1292" i="4"/>
  <c r="G1293" i="4"/>
  <c r="G1294" i="4"/>
  <c r="G1295" i="4"/>
  <c r="G1296" i="4"/>
  <c r="G1297" i="4"/>
  <c r="G1298" i="4"/>
  <c r="G1299" i="4"/>
  <c r="G1300" i="4"/>
  <c r="G1301" i="4"/>
  <c r="G1302" i="4"/>
  <c r="G1303" i="4"/>
  <c r="G1304" i="4"/>
  <c r="G1305" i="4"/>
  <c r="G1306" i="4"/>
  <c r="G1307" i="4"/>
  <c r="G1308" i="4"/>
  <c r="G1309" i="4"/>
  <c r="G1310" i="4"/>
  <c r="G1311" i="4"/>
  <c r="G1312" i="4"/>
  <c r="G1313" i="4"/>
  <c r="G1314" i="4"/>
  <c r="G1315" i="4"/>
  <c r="G1316" i="4"/>
  <c r="G1317" i="4"/>
  <c r="G1318" i="4"/>
  <c r="G1319" i="4"/>
  <c r="G1320" i="4"/>
  <c r="G1321" i="4"/>
  <c r="G1322" i="4"/>
  <c r="G1323" i="4"/>
  <c r="G1324" i="4"/>
  <c r="G1325" i="4"/>
  <c r="G1326" i="4"/>
  <c r="G1327" i="4"/>
  <c r="G1328" i="4"/>
  <c r="G1329" i="4"/>
  <c r="G1330" i="4"/>
  <c r="G1331" i="4"/>
  <c r="G1332" i="4"/>
  <c r="G1333" i="4"/>
  <c r="G1334" i="4"/>
  <c r="G1335" i="4"/>
  <c r="G1336" i="4"/>
  <c r="G1337" i="4"/>
  <c r="G1338" i="4"/>
  <c r="G1339" i="4"/>
  <c r="G1340" i="4"/>
  <c r="G1341" i="4"/>
  <c r="G1342" i="4"/>
  <c r="G1343" i="4"/>
  <c r="G1344" i="4"/>
  <c r="G1345" i="4"/>
  <c r="G1346" i="4"/>
  <c r="G1347" i="4"/>
  <c r="G1348" i="4"/>
  <c r="G1349" i="4"/>
  <c r="G1350" i="4"/>
  <c r="G1351" i="4"/>
  <c r="G1352" i="4"/>
  <c r="G1353" i="4"/>
  <c r="G1354" i="4"/>
  <c r="G1355" i="4"/>
  <c r="G1356" i="4"/>
  <c r="G1357" i="4"/>
  <c r="G1358" i="4"/>
  <c r="G1359" i="4"/>
  <c r="G1360" i="4"/>
  <c r="G1361" i="4"/>
  <c r="G1362" i="4"/>
  <c r="G1363" i="4"/>
  <c r="G1364" i="4"/>
  <c r="G1365" i="4"/>
  <c r="G1366" i="4"/>
  <c r="G1367" i="4"/>
  <c r="G1368" i="4"/>
  <c r="G1369" i="4"/>
  <c r="G1370" i="4"/>
  <c r="G1371" i="4"/>
  <c r="G1372" i="4"/>
  <c r="G1373" i="4"/>
  <c r="G1374" i="4"/>
  <c r="G1375" i="4"/>
  <c r="G1376" i="4"/>
  <c r="G1377" i="4"/>
  <c r="G1378" i="4"/>
  <c r="G1379" i="4"/>
  <c r="G1380" i="4"/>
  <c r="G1381" i="4"/>
  <c r="G1382" i="4"/>
  <c r="G1383" i="4"/>
  <c r="G1384" i="4"/>
  <c r="G1385" i="4"/>
  <c r="G1386" i="4"/>
  <c r="G1387" i="4"/>
  <c r="G1388" i="4"/>
  <c r="G1389" i="4"/>
  <c r="G1390" i="4"/>
  <c r="G1391" i="4"/>
  <c r="G1392" i="4"/>
  <c r="G1393" i="4"/>
  <c r="G1394" i="4"/>
  <c r="G1395" i="4"/>
  <c r="G1396" i="4"/>
  <c r="G1397" i="4"/>
  <c r="G1398" i="4"/>
  <c r="G1399" i="4"/>
  <c r="G1400" i="4"/>
  <c r="G1401" i="4"/>
  <c r="G1402" i="4"/>
  <c r="G1403" i="4"/>
  <c r="G1404" i="4"/>
  <c r="G1405" i="4"/>
  <c r="G1406" i="4"/>
  <c r="G1407" i="4"/>
  <c r="G1408" i="4"/>
  <c r="G1409" i="4"/>
  <c r="G1410" i="4"/>
  <c r="G1411" i="4"/>
  <c r="G1412" i="4"/>
  <c r="G1413" i="4"/>
  <c r="G1414" i="4"/>
  <c r="G1415" i="4"/>
  <c r="G1416" i="4"/>
  <c r="G1417" i="4"/>
  <c r="G1418" i="4"/>
  <c r="G1419" i="4"/>
  <c r="G1420" i="4"/>
  <c r="G1421" i="4"/>
  <c r="G1422" i="4"/>
  <c r="G1423" i="4"/>
  <c r="G1424" i="4"/>
  <c r="G1425" i="4"/>
  <c r="G1426" i="4"/>
  <c r="G1427" i="4"/>
  <c r="G1428" i="4"/>
  <c r="G1429" i="4"/>
  <c r="G1430" i="4"/>
  <c r="G1431" i="4"/>
  <c r="G1432" i="4"/>
  <c r="G1433" i="4"/>
  <c r="G1434" i="4"/>
  <c r="G1435" i="4"/>
  <c r="G1436" i="4"/>
  <c r="G1437" i="4"/>
  <c r="G1438" i="4"/>
  <c r="G1439" i="4"/>
  <c r="G1440" i="4"/>
  <c r="G1441" i="4"/>
  <c r="G1442" i="4"/>
  <c r="G1443" i="4"/>
  <c r="G1444" i="4"/>
  <c r="G1445" i="4"/>
  <c r="G1446" i="4"/>
  <c r="G1447" i="4"/>
  <c r="G1448" i="4"/>
  <c r="G1449" i="4"/>
  <c r="G1450" i="4"/>
  <c r="G1451" i="4"/>
  <c r="G1452" i="4"/>
  <c r="G1453" i="4"/>
  <c r="G1454" i="4"/>
  <c r="G1455" i="4"/>
  <c r="G1456" i="4"/>
  <c r="G1457" i="4"/>
  <c r="G1458" i="4"/>
  <c r="G1459" i="4"/>
  <c r="G1460" i="4"/>
  <c r="G1461" i="4"/>
  <c r="G1462" i="4"/>
  <c r="G1463" i="4"/>
  <c r="G1464" i="4"/>
  <c r="G1465" i="4"/>
  <c r="G1466" i="4"/>
  <c r="G1467" i="4"/>
  <c r="G1468" i="4"/>
  <c r="G1469" i="4"/>
  <c r="G1470" i="4"/>
  <c r="G1471" i="4"/>
  <c r="G1472" i="4"/>
  <c r="G1473" i="4"/>
  <c r="G1474" i="4"/>
  <c r="G1475" i="4"/>
  <c r="G1476" i="4"/>
  <c r="G1477" i="4"/>
  <c r="G1478" i="4"/>
  <c r="G1479" i="4"/>
  <c r="G1480" i="4"/>
  <c r="G1481" i="4"/>
  <c r="G1482" i="4"/>
  <c r="G1483" i="4"/>
  <c r="G1484" i="4"/>
  <c r="G1485" i="4"/>
  <c r="G1486" i="4"/>
  <c r="G1487" i="4"/>
  <c r="G1488" i="4"/>
  <c r="G1489" i="4"/>
  <c r="G1490" i="4"/>
  <c r="G1491" i="4"/>
  <c r="G1492" i="4"/>
  <c r="G1493" i="4"/>
  <c r="G1494" i="4"/>
  <c r="G1495" i="4"/>
  <c r="G1496" i="4"/>
  <c r="G1497" i="4"/>
  <c r="G1498" i="4"/>
  <c r="G1499" i="4"/>
  <c r="G1500" i="4"/>
  <c r="G1501" i="4"/>
  <c r="G1502" i="4"/>
  <c r="G1503" i="4"/>
  <c r="G1504" i="4"/>
  <c r="G1505" i="4"/>
  <c r="G1506" i="4"/>
  <c r="G1507" i="4"/>
  <c r="G1508" i="4"/>
  <c r="G1509" i="4"/>
  <c r="G1510" i="4"/>
  <c r="G1511" i="4"/>
  <c r="G1512" i="4"/>
  <c r="G1513" i="4"/>
  <c r="G1514" i="4"/>
  <c r="G1515" i="4"/>
  <c r="G1516" i="4"/>
  <c r="G1517" i="4"/>
  <c r="G1518" i="4"/>
  <c r="G1519" i="4"/>
  <c r="G1520" i="4"/>
  <c r="G1521" i="4"/>
  <c r="G1522" i="4"/>
  <c r="G1523" i="4"/>
  <c r="G1524" i="4"/>
  <c r="G1525" i="4"/>
  <c r="G1526" i="4"/>
  <c r="G1527" i="4"/>
  <c r="G1528" i="4"/>
  <c r="G1529" i="4"/>
  <c r="G1530" i="4"/>
  <c r="G1531" i="4"/>
  <c r="G1532" i="4"/>
  <c r="G1533" i="4"/>
  <c r="G1534" i="4"/>
  <c r="G1535" i="4"/>
  <c r="G1536" i="4"/>
  <c r="G1537" i="4"/>
  <c r="G1538" i="4"/>
  <c r="G1539" i="4"/>
  <c r="G1540" i="4"/>
  <c r="G1541" i="4"/>
  <c r="G1542" i="4"/>
  <c r="G1543" i="4"/>
  <c r="G1544" i="4"/>
  <c r="G1545" i="4"/>
  <c r="G1546" i="4"/>
  <c r="G1547" i="4"/>
  <c r="G1548" i="4"/>
  <c r="G1549" i="4"/>
  <c r="G1550" i="4"/>
  <c r="G1551" i="4"/>
  <c r="G1552" i="4"/>
  <c r="G1553" i="4"/>
  <c r="G1554" i="4"/>
  <c r="G1555" i="4"/>
  <c r="G1556" i="4"/>
  <c r="G1557" i="4"/>
  <c r="G1558" i="4"/>
  <c r="G1559" i="4"/>
  <c r="G1560" i="4"/>
  <c r="G1561" i="4"/>
  <c r="G1562" i="4"/>
  <c r="G1563" i="4"/>
  <c r="G1564" i="4"/>
  <c r="G1565" i="4"/>
  <c r="G1566" i="4"/>
  <c r="G1567" i="4"/>
  <c r="G1568" i="4"/>
  <c r="G1569" i="4"/>
  <c r="G1570" i="4"/>
  <c r="G1571" i="4"/>
  <c r="G1572" i="4"/>
  <c r="G1573" i="4"/>
  <c r="G1574" i="4"/>
  <c r="G1575" i="4"/>
  <c r="G1576" i="4"/>
  <c r="G1577" i="4"/>
  <c r="G1578" i="4"/>
  <c r="G1579" i="4"/>
  <c r="G1580" i="4"/>
  <c r="G1581" i="4"/>
  <c r="G1582" i="4"/>
  <c r="G1583" i="4"/>
  <c r="G1584" i="4"/>
  <c r="G1585" i="4"/>
  <c r="G1586" i="4"/>
  <c r="G1587" i="4"/>
  <c r="G1588" i="4"/>
  <c r="G1589" i="4"/>
  <c r="G1590" i="4"/>
  <c r="G1591" i="4"/>
  <c r="G1592" i="4"/>
  <c r="G1593" i="4"/>
  <c r="G1594" i="4"/>
  <c r="G1595" i="4"/>
  <c r="G1596" i="4"/>
  <c r="G1597" i="4"/>
  <c r="G1598" i="4"/>
  <c r="G1599" i="4"/>
  <c r="G1600" i="4"/>
  <c r="G1601" i="4"/>
  <c r="G1602" i="4"/>
  <c r="G1603" i="4"/>
  <c r="G1604" i="4"/>
  <c r="G1605" i="4"/>
  <c r="G1606" i="4"/>
  <c r="G1607" i="4"/>
  <c r="G1608" i="4"/>
  <c r="G1609" i="4"/>
  <c r="G1610" i="4"/>
  <c r="G1611" i="4"/>
  <c r="G1612" i="4"/>
  <c r="G1613" i="4"/>
  <c r="G1614" i="4"/>
  <c r="G1615" i="4"/>
  <c r="G1616" i="4"/>
  <c r="G1617" i="4"/>
  <c r="G1618" i="4"/>
  <c r="G1619" i="4"/>
  <c r="G1620" i="4"/>
  <c r="G1621" i="4"/>
  <c r="G1622" i="4"/>
  <c r="G1623" i="4"/>
  <c r="G1624" i="4"/>
  <c r="G1625" i="4"/>
  <c r="G1626" i="4"/>
  <c r="G1627" i="4"/>
  <c r="G1628" i="4"/>
  <c r="G1629" i="4"/>
  <c r="G1630" i="4"/>
  <c r="G1631" i="4"/>
  <c r="G1632" i="4"/>
  <c r="G1633" i="4"/>
  <c r="G1634" i="4"/>
  <c r="G1635" i="4"/>
  <c r="G1636" i="4"/>
  <c r="G1637" i="4"/>
  <c r="G1638" i="4"/>
  <c r="G1639" i="4"/>
  <c r="G1640" i="4"/>
  <c r="G1641" i="4"/>
  <c r="G1642" i="4"/>
  <c r="G1643" i="4"/>
  <c r="G1644" i="4"/>
  <c r="G1645" i="4"/>
  <c r="G1646" i="4"/>
  <c r="G1647" i="4"/>
  <c r="G1648" i="4"/>
  <c r="G1649" i="4"/>
  <c r="G1650" i="4"/>
  <c r="G1651" i="4"/>
  <c r="G1652" i="4"/>
  <c r="G1653" i="4"/>
  <c r="G1654" i="4"/>
  <c r="G1655" i="4"/>
  <c r="G1656" i="4"/>
  <c r="G1657" i="4"/>
  <c r="G1658" i="4"/>
  <c r="G1659" i="4"/>
  <c r="G1660" i="4"/>
  <c r="G1661" i="4"/>
  <c r="G1662" i="4"/>
  <c r="G1663" i="4"/>
  <c r="G1664" i="4"/>
  <c r="G1665" i="4"/>
  <c r="G1666" i="4"/>
  <c r="G1667" i="4"/>
  <c r="G1668" i="4"/>
  <c r="G1669" i="4"/>
  <c r="G1670" i="4"/>
  <c r="G1671" i="4"/>
  <c r="G1672" i="4"/>
  <c r="G1673" i="4"/>
  <c r="G1674" i="4"/>
  <c r="G1675" i="4"/>
  <c r="G1676" i="4"/>
  <c r="G1677" i="4"/>
  <c r="G1678" i="4"/>
  <c r="G1679" i="4"/>
  <c r="G1680" i="4"/>
  <c r="G1681" i="4"/>
  <c r="G1682" i="4"/>
  <c r="G1683" i="4"/>
  <c r="G1684" i="4"/>
  <c r="G1685" i="4"/>
  <c r="G1686" i="4"/>
  <c r="G1687" i="4"/>
  <c r="G1688" i="4"/>
  <c r="G1689" i="4"/>
  <c r="G1690" i="4"/>
  <c r="G1691" i="4"/>
  <c r="G1692" i="4"/>
  <c r="G1693" i="4"/>
  <c r="G1694" i="4"/>
  <c r="G1695" i="4"/>
  <c r="G1696" i="4"/>
  <c r="G1697" i="4"/>
  <c r="G1698" i="4"/>
  <c r="G1699" i="4"/>
  <c r="G1700" i="4"/>
  <c r="G1701" i="4"/>
  <c r="G1702" i="4"/>
  <c r="G1703" i="4"/>
  <c r="G1704" i="4"/>
  <c r="G1705" i="4"/>
  <c r="G1706" i="4"/>
  <c r="G1707" i="4"/>
  <c r="G1708" i="4"/>
  <c r="G1709" i="4"/>
  <c r="G1710" i="4"/>
  <c r="G1711" i="4"/>
  <c r="G1712" i="4"/>
  <c r="G1713" i="4"/>
  <c r="G1714" i="4"/>
  <c r="G1715" i="4"/>
  <c r="G1716" i="4"/>
  <c r="G1717" i="4"/>
  <c r="G1718" i="4"/>
  <c r="G1719" i="4"/>
  <c r="G1720" i="4"/>
  <c r="G1721" i="4"/>
  <c r="G1722" i="4"/>
  <c r="G1723" i="4"/>
  <c r="G1724" i="4"/>
  <c r="G1725" i="4"/>
  <c r="G1726" i="4"/>
  <c r="G1727" i="4"/>
  <c r="G1728" i="4"/>
  <c r="G1729" i="4"/>
  <c r="G1730" i="4"/>
  <c r="G1731" i="4"/>
  <c r="G1732" i="4"/>
  <c r="G1733" i="4"/>
  <c r="G1734" i="4"/>
  <c r="G1735" i="4"/>
  <c r="G1736" i="4"/>
  <c r="G1737" i="4"/>
  <c r="G1738" i="4"/>
  <c r="G1739" i="4"/>
  <c r="G1740" i="4"/>
  <c r="G1741" i="4"/>
  <c r="G1742" i="4"/>
  <c r="G1743" i="4"/>
  <c r="G1744" i="4"/>
  <c r="G1745" i="4"/>
  <c r="G1746" i="4"/>
  <c r="G1747" i="4"/>
  <c r="G1748" i="4"/>
  <c r="G1749" i="4"/>
  <c r="G1750" i="4"/>
  <c r="G1751" i="4"/>
  <c r="G1752" i="4"/>
  <c r="G1753" i="4"/>
  <c r="G1754" i="4"/>
  <c r="G1755" i="4"/>
  <c r="G1756" i="4"/>
  <c r="G1757" i="4"/>
  <c r="G1758" i="4"/>
  <c r="G1759" i="4"/>
  <c r="G1760" i="4"/>
  <c r="G1761" i="4"/>
  <c r="G1762" i="4"/>
  <c r="G1763" i="4"/>
  <c r="G1764" i="4"/>
  <c r="G1765" i="4"/>
  <c r="G1766" i="4"/>
  <c r="G1767" i="4"/>
  <c r="G1768" i="4"/>
  <c r="G1769" i="4"/>
  <c r="G1770" i="4"/>
  <c r="G1771" i="4"/>
  <c r="G1772" i="4"/>
  <c r="G1773" i="4"/>
  <c r="G1774" i="4"/>
  <c r="G1775" i="4"/>
  <c r="G1776" i="4"/>
  <c r="G1777" i="4"/>
  <c r="G1778" i="4"/>
  <c r="G1779" i="4"/>
  <c r="G1780" i="4"/>
  <c r="G1781" i="4"/>
  <c r="G1782" i="4"/>
  <c r="G1783" i="4"/>
  <c r="G1784" i="4"/>
  <c r="G1785" i="4"/>
  <c r="G1786" i="4"/>
  <c r="G1787" i="4"/>
  <c r="G1788" i="4"/>
  <c r="G1789" i="4"/>
  <c r="G1790" i="4"/>
  <c r="G1791" i="4"/>
  <c r="G1792" i="4"/>
  <c r="G1793" i="4"/>
  <c r="G1794" i="4"/>
  <c r="G1795" i="4"/>
  <c r="G1796" i="4"/>
  <c r="G1797" i="4"/>
  <c r="G1798" i="4"/>
  <c r="G1799" i="4"/>
  <c r="G1800" i="4"/>
  <c r="G1801" i="4"/>
  <c r="G1802" i="4"/>
  <c r="G1803" i="4"/>
  <c r="G1804" i="4"/>
  <c r="G1805" i="4"/>
  <c r="G1806" i="4"/>
  <c r="G1807" i="4"/>
  <c r="G1808" i="4"/>
  <c r="G1809" i="4"/>
  <c r="G1810" i="4"/>
  <c r="G1811" i="4"/>
  <c r="G1812" i="4"/>
  <c r="G1813" i="4"/>
  <c r="G1814" i="4"/>
  <c r="G1815" i="4"/>
  <c r="G1816" i="4"/>
  <c r="G1817" i="4"/>
  <c r="G1818" i="4"/>
  <c r="G1819" i="4"/>
  <c r="G1820" i="4"/>
  <c r="G1821" i="4"/>
  <c r="G1822" i="4"/>
  <c r="G1823" i="4"/>
  <c r="G1824" i="4"/>
  <c r="G1825" i="4"/>
  <c r="G1826" i="4"/>
  <c r="G1827" i="4"/>
  <c r="G1828" i="4"/>
  <c r="G1829" i="4"/>
  <c r="G1830" i="4"/>
  <c r="G1831" i="4"/>
  <c r="G1832" i="4"/>
  <c r="G1833" i="4"/>
  <c r="G1834" i="4"/>
  <c r="G1835" i="4"/>
  <c r="G1836" i="4"/>
  <c r="G1837" i="4"/>
  <c r="G1838" i="4"/>
  <c r="G1839" i="4"/>
  <c r="G1840" i="4"/>
  <c r="G1841" i="4"/>
  <c r="G1842" i="4"/>
  <c r="G1843" i="4"/>
  <c r="G1844" i="4"/>
  <c r="G1845" i="4"/>
  <c r="G1846" i="4"/>
  <c r="G1847" i="4"/>
  <c r="G1848" i="4"/>
  <c r="G1849" i="4"/>
  <c r="G1850" i="4"/>
  <c r="G1851" i="4"/>
  <c r="G1852" i="4"/>
  <c r="G1853" i="4"/>
  <c r="G1854" i="4"/>
  <c r="G1855" i="4"/>
  <c r="G1856" i="4"/>
  <c r="G1857" i="4"/>
  <c r="G1858" i="4"/>
  <c r="G1859" i="4"/>
  <c r="G1860" i="4"/>
  <c r="G1861" i="4"/>
  <c r="G1862" i="4"/>
  <c r="G1863" i="4"/>
  <c r="G1864" i="4"/>
  <c r="G1865" i="4"/>
  <c r="G1866" i="4"/>
  <c r="G1867" i="4"/>
  <c r="G1868" i="4"/>
  <c r="G1869" i="4"/>
  <c r="G1870" i="4"/>
  <c r="G1871" i="4"/>
  <c r="G1872" i="4"/>
  <c r="G1873" i="4"/>
  <c r="G1874" i="4"/>
  <c r="G1875" i="4"/>
  <c r="G1876" i="4"/>
  <c r="G1877" i="4"/>
  <c r="G1878" i="4"/>
  <c r="G1879" i="4"/>
  <c r="G1880" i="4"/>
  <c r="G1881" i="4"/>
  <c r="G1882" i="4"/>
  <c r="G1883" i="4"/>
  <c r="G1884" i="4"/>
  <c r="G1885" i="4"/>
  <c r="G1886" i="4"/>
  <c r="G1887" i="4"/>
  <c r="G1888" i="4"/>
  <c r="G1889" i="4"/>
  <c r="G1890" i="4"/>
  <c r="G1891" i="4"/>
  <c r="G1892" i="4"/>
  <c r="G1893" i="4"/>
  <c r="G1894" i="4"/>
  <c r="G1895" i="4"/>
  <c r="G1896" i="4"/>
  <c r="G1897" i="4"/>
  <c r="G1898" i="4"/>
  <c r="G1899" i="4"/>
  <c r="G1900" i="4"/>
  <c r="G1901" i="4"/>
  <c r="G1902" i="4"/>
  <c r="G1903" i="4"/>
  <c r="G1904" i="4"/>
  <c r="G1905" i="4"/>
  <c r="G1906" i="4"/>
  <c r="G1907" i="4"/>
  <c r="G1908" i="4"/>
  <c r="G1909" i="4"/>
  <c r="G1910" i="4"/>
  <c r="G1911" i="4"/>
  <c r="G1912" i="4"/>
  <c r="G1913" i="4"/>
  <c r="G1914" i="4"/>
  <c r="G1915" i="4"/>
  <c r="G1916" i="4"/>
  <c r="G1917" i="4"/>
  <c r="G1918" i="4"/>
  <c r="G1919" i="4"/>
  <c r="G1920" i="4"/>
  <c r="G1921" i="4"/>
  <c r="G1922" i="4"/>
  <c r="G1923" i="4"/>
  <c r="G1924" i="4"/>
  <c r="G1925" i="4"/>
  <c r="G1926" i="4"/>
  <c r="G1927" i="4"/>
  <c r="G1928" i="4"/>
  <c r="G1929" i="4"/>
  <c r="G1930" i="4"/>
  <c r="G1931" i="4"/>
  <c r="G1932" i="4"/>
  <c r="G1933" i="4"/>
  <c r="G1934" i="4"/>
  <c r="G1935" i="4"/>
  <c r="G1936" i="4"/>
  <c r="G1937" i="4"/>
  <c r="G1938" i="4"/>
  <c r="G1939" i="4"/>
  <c r="G1940" i="4"/>
  <c r="G1941" i="4"/>
  <c r="G1942" i="4"/>
  <c r="G1943" i="4"/>
  <c r="G1944" i="4"/>
  <c r="G1945" i="4"/>
  <c r="G1946" i="4"/>
  <c r="G1947" i="4"/>
  <c r="G1948" i="4"/>
  <c r="G1949" i="4"/>
  <c r="G1950" i="4"/>
  <c r="G1951" i="4"/>
  <c r="G1952" i="4"/>
  <c r="G1953" i="4"/>
  <c r="G1954" i="4"/>
  <c r="G1955" i="4"/>
  <c r="G1956" i="4"/>
  <c r="G1957" i="4"/>
  <c r="G1958" i="4"/>
  <c r="G1959" i="4"/>
  <c r="G1960" i="4"/>
  <c r="G1961" i="4"/>
  <c r="G1962" i="4"/>
  <c r="G1963" i="4"/>
  <c r="G1964" i="4"/>
  <c r="G1965" i="4"/>
  <c r="G1966" i="4"/>
  <c r="G1967" i="4"/>
  <c r="G1968" i="4"/>
  <c r="G1969" i="4"/>
  <c r="G1970" i="4"/>
  <c r="G1971" i="4"/>
  <c r="G1972" i="4"/>
  <c r="G1973" i="4"/>
  <c r="G1974" i="4"/>
  <c r="G1975" i="4"/>
  <c r="G1976" i="4"/>
  <c r="G1977" i="4"/>
  <c r="G1978" i="4"/>
  <c r="G1979" i="4"/>
  <c r="G1980" i="4"/>
  <c r="G1981" i="4"/>
  <c r="G1982" i="4"/>
  <c r="G1983" i="4"/>
  <c r="G1984" i="4"/>
  <c r="G1985" i="4"/>
  <c r="G1986" i="4"/>
  <c r="G1987" i="4"/>
  <c r="G1988" i="4"/>
  <c r="G1989" i="4"/>
  <c r="G1990" i="4"/>
  <c r="G1991" i="4"/>
  <c r="G1992" i="4"/>
  <c r="G1993" i="4"/>
  <c r="G1994" i="4"/>
  <c r="G1995" i="4"/>
  <c r="G1996" i="4"/>
  <c r="G1997" i="4"/>
  <c r="G1998" i="4"/>
  <c r="G1999" i="4"/>
  <c r="G2000" i="4"/>
  <c r="G2001" i="4"/>
  <c r="G2002" i="4"/>
  <c r="G2003" i="4"/>
  <c r="G2004" i="4"/>
  <c r="G2005" i="4"/>
  <c r="G2006" i="4"/>
  <c r="G2007" i="4"/>
  <c r="G2008" i="4"/>
  <c r="G2009" i="4"/>
  <c r="G2010" i="4"/>
  <c r="G2011" i="4"/>
  <c r="G2012" i="4"/>
  <c r="G2013" i="4"/>
  <c r="G2014" i="4"/>
  <c r="G2015" i="4"/>
  <c r="G2016" i="4"/>
  <c r="G2017" i="4"/>
  <c r="G2018" i="4"/>
  <c r="G2019" i="4"/>
  <c r="G2020" i="4"/>
  <c r="G2021" i="4"/>
  <c r="G2022" i="4"/>
  <c r="G2023" i="4"/>
  <c r="G2024" i="4"/>
  <c r="G2025" i="4"/>
  <c r="G2026" i="4"/>
  <c r="G2027" i="4"/>
  <c r="G2028" i="4"/>
  <c r="G2029" i="4"/>
  <c r="G2030" i="4"/>
  <c r="G2031" i="4"/>
  <c r="G2032" i="4"/>
  <c r="G2033" i="4"/>
  <c r="G2034" i="4"/>
  <c r="G2035" i="4"/>
  <c r="G2036" i="4"/>
  <c r="G2037" i="4"/>
  <c r="G2038" i="4"/>
  <c r="G2039" i="4"/>
  <c r="G2040" i="4"/>
  <c r="G2041" i="4"/>
  <c r="G2042" i="4"/>
  <c r="G2043" i="4"/>
  <c r="G2044" i="4"/>
  <c r="G2045" i="4"/>
  <c r="G2046" i="4"/>
  <c r="G2047" i="4"/>
  <c r="G2048" i="4"/>
  <c r="G2049" i="4"/>
  <c r="G2050" i="4"/>
  <c r="G2051" i="4"/>
  <c r="G2052" i="4"/>
  <c r="G2053" i="4"/>
  <c r="G2054" i="4"/>
  <c r="G2055" i="4"/>
  <c r="G2056" i="4"/>
  <c r="G2057" i="4"/>
  <c r="G2058" i="4"/>
  <c r="G2059" i="4"/>
  <c r="G2060" i="4"/>
  <c r="G2061" i="4"/>
  <c r="G2062" i="4"/>
  <c r="G2063" i="4"/>
  <c r="G2064" i="4"/>
  <c r="G2065" i="4"/>
  <c r="G2066" i="4"/>
  <c r="G2067" i="4"/>
  <c r="G2068" i="4"/>
  <c r="G2069" i="4"/>
  <c r="G2070" i="4"/>
  <c r="G2071" i="4"/>
  <c r="G2072" i="4"/>
  <c r="G2073" i="4"/>
  <c r="G2074" i="4"/>
  <c r="G2075" i="4"/>
  <c r="G2076" i="4"/>
  <c r="G2077" i="4"/>
  <c r="G2078" i="4"/>
  <c r="G2079" i="4"/>
  <c r="G2080" i="4"/>
  <c r="G2081" i="4"/>
  <c r="G2082" i="4"/>
  <c r="G2083" i="4"/>
  <c r="G2084" i="4"/>
  <c r="G2085" i="4"/>
  <c r="G2086" i="4"/>
  <c r="G2087" i="4"/>
  <c r="G2088" i="4"/>
  <c r="G2089" i="4"/>
  <c r="G2090" i="4"/>
  <c r="G2091" i="4"/>
  <c r="G2092" i="4"/>
  <c r="G2093" i="4"/>
  <c r="G2094" i="4"/>
  <c r="G2095" i="4"/>
  <c r="G2096" i="4"/>
  <c r="G2097" i="4"/>
  <c r="G2098" i="4"/>
  <c r="G2099" i="4"/>
  <c r="G2100" i="4"/>
  <c r="G2101" i="4"/>
  <c r="G2102" i="4"/>
  <c r="G2103" i="4"/>
  <c r="G2104" i="4"/>
  <c r="G2105" i="4"/>
  <c r="G2106" i="4"/>
  <c r="G2107" i="4"/>
  <c r="G2108" i="4"/>
  <c r="G2109" i="4"/>
  <c r="G2110" i="4"/>
  <c r="G2111" i="4"/>
  <c r="G2112" i="4"/>
  <c r="G2113" i="4"/>
  <c r="G2114" i="4"/>
  <c r="G2115" i="4"/>
  <c r="G2116" i="4"/>
  <c r="G2117" i="4"/>
  <c r="G2118" i="4"/>
  <c r="G2119" i="4"/>
  <c r="G2120" i="4"/>
  <c r="G2121" i="4"/>
  <c r="G2122" i="4"/>
  <c r="G2123" i="4"/>
  <c r="G2124" i="4"/>
  <c r="G2125" i="4"/>
  <c r="G2126" i="4"/>
  <c r="G2127" i="4"/>
  <c r="G2128" i="4"/>
  <c r="G2129" i="4"/>
  <c r="G2130" i="4"/>
  <c r="G2131" i="4"/>
  <c r="G2132" i="4"/>
  <c r="G2133" i="4"/>
  <c r="G2134" i="4"/>
  <c r="G2135" i="4"/>
  <c r="G2136" i="4"/>
  <c r="G2137" i="4"/>
  <c r="G2138" i="4"/>
  <c r="G2139" i="4"/>
  <c r="G2140" i="4"/>
  <c r="G2141" i="4"/>
  <c r="G2142" i="4"/>
  <c r="G2143" i="4"/>
  <c r="G2144" i="4"/>
  <c r="G2145" i="4"/>
  <c r="G2146" i="4"/>
  <c r="G2147" i="4"/>
  <c r="G2148" i="4"/>
  <c r="G2149" i="4"/>
  <c r="G2150" i="4"/>
  <c r="G2151" i="4"/>
  <c r="G2152" i="4"/>
  <c r="G2153" i="4"/>
  <c r="G2154" i="4"/>
  <c r="G2155" i="4"/>
  <c r="G2156" i="4"/>
  <c r="G2157" i="4"/>
  <c r="G2158" i="4"/>
  <c r="G2159" i="4"/>
  <c r="G2160" i="4"/>
  <c r="G2161" i="4"/>
  <c r="G2162" i="4"/>
  <c r="G2163" i="4"/>
  <c r="G2164" i="4"/>
  <c r="G2165" i="4"/>
  <c r="G2166" i="4"/>
  <c r="G2167" i="4"/>
  <c r="G2168" i="4"/>
  <c r="G2169" i="4"/>
  <c r="G2170" i="4"/>
  <c r="G2171" i="4"/>
  <c r="G2172" i="4"/>
  <c r="G2173" i="4"/>
  <c r="G2174" i="4"/>
  <c r="G2175" i="4"/>
  <c r="G2176" i="4"/>
  <c r="G2177" i="4"/>
  <c r="G2178" i="4"/>
  <c r="G2179" i="4"/>
  <c r="G2180" i="4"/>
  <c r="G2181" i="4"/>
  <c r="G2182" i="4"/>
  <c r="G2183" i="4"/>
  <c r="G2184" i="4"/>
  <c r="G2185" i="4"/>
  <c r="G2186" i="4"/>
  <c r="G2187" i="4"/>
  <c r="G2188" i="4"/>
  <c r="G2189" i="4"/>
  <c r="G2190" i="4"/>
  <c r="G2191" i="4"/>
  <c r="G2192" i="4"/>
  <c r="G2193" i="4"/>
  <c r="G2194" i="4"/>
  <c r="G2195" i="4"/>
  <c r="G2196" i="4"/>
  <c r="G2197" i="4"/>
  <c r="G2198" i="4"/>
  <c r="G2199" i="4"/>
  <c r="G2200" i="4"/>
  <c r="G2201" i="4"/>
  <c r="G2202" i="4"/>
  <c r="G2203" i="4"/>
  <c r="G2204" i="4"/>
  <c r="G2205" i="4"/>
  <c r="G2206" i="4"/>
  <c r="G2207" i="4"/>
  <c r="G2208" i="4"/>
  <c r="G2209" i="4"/>
  <c r="G2210" i="4"/>
  <c r="G2211" i="4"/>
  <c r="G2212" i="4"/>
  <c r="G2213" i="4"/>
  <c r="G2214" i="4"/>
  <c r="G2215" i="4"/>
  <c r="G2216" i="4"/>
  <c r="G2217" i="4"/>
  <c r="G2218" i="4"/>
  <c r="G2219" i="4"/>
  <c r="G2220" i="4"/>
  <c r="G2221" i="4"/>
  <c r="G2222" i="4"/>
  <c r="G2223" i="4"/>
  <c r="G2224" i="4"/>
  <c r="G2225" i="4"/>
  <c r="G2226" i="4"/>
  <c r="G2227" i="4"/>
  <c r="G2228" i="4"/>
  <c r="G2229" i="4"/>
  <c r="G2230" i="4"/>
  <c r="G2231" i="4"/>
  <c r="G2232" i="4"/>
  <c r="G2233" i="4"/>
  <c r="G2234" i="4"/>
  <c r="G2235" i="4"/>
  <c r="G2236" i="4"/>
  <c r="G2237" i="4"/>
  <c r="G2238" i="4"/>
  <c r="G2239" i="4"/>
  <c r="G2240" i="4"/>
  <c r="G2241" i="4"/>
  <c r="G2242" i="4"/>
  <c r="G2243" i="4"/>
  <c r="G2244" i="4"/>
  <c r="G2245" i="4"/>
  <c r="G2246" i="4"/>
  <c r="G2247" i="4"/>
  <c r="G2248" i="4"/>
  <c r="G2249" i="4"/>
  <c r="G2250" i="4"/>
  <c r="G2251" i="4"/>
  <c r="G2252" i="4"/>
  <c r="G2253" i="4"/>
  <c r="G2254" i="4"/>
  <c r="G2255" i="4"/>
  <c r="G2256" i="4"/>
  <c r="G2257" i="4"/>
  <c r="G2258" i="4"/>
  <c r="G2259" i="4"/>
  <c r="G2260" i="4"/>
  <c r="G2261" i="4"/>
  <c r="G2262" i="4"/>
  <c r="G2263" i="4"/>
  <c r="G2264" i="4"/>
  <c r="G2265" i="4"/>
  <c r="G2266" i="4"/>
  <c r="G2267" i="4"/>
  <c r="G2268" i="4"/>
  <c r="G2269" i="4"/>
  <c r="G2270" i="4"/>
  <c r="G2271" i="4"/>
  <c r="G2272" i="4"/>
  <c r="G2273" i="4"/>
  <c r="G2274" i="4"/>
  <c r="G2275" i="4"/>
  <c r="G2276" i="4"/>
  <c r="G2277" i="4"/>
  <c r="G2278" i="4"/>
  <c r="G2279" i="4"/>
  <c r="G2280" i="4"/>
  <c r="G2281" i="4"/>
  <c r="G2282" i="4"/>
  <c r="G2283" i="4"/>
  <c r="G2284" i="4"/>
  <c r="G2285" i="4"/>
  <c r="G2286" i="4"/>
  <c r="G2287" i="4"/>
  <c r="G2288" i="4"/>
  <c r="G2289" i="4"/>
  <c r="G2290" i="4"/>
  <c r="G2291" i="4"/>
  <c r="G2292" i="4"/>
  <c r="G2293" i="4"/>
  <c r="G2294" i="4"/>
  <c r="G2295" i="4"/>
  <c r="G2296" i="4"/>
  <c r="G2297" i="4"/>
  <c r="G2298" i="4"/>
  <c r="G2299" i="4"/>
  <c r="G2300" i="4"/>
  <c r="G2301" i="4"/>
  <c r="G2302" i="4"/>
  <c r="G2303" i="4"/>
  <c r="G2304" i="4"/>
  <c r="G2305" i="4"/>
  <c r="G2306" i="4"/>
  <c r="G2307" i="4"/>
  <c r="G2308" i="4"/>
  <c r="G2309" i="4"/>
  <c r="G2310" i="4"/>
  <c r="G2311" i="4"/>
  <c r="G2312" i="4"/>
  <c r="G2313" i="4"/>
  <c r="G2314" i="4"/>
  <c r="G2315" i="4"/>
  <c r="G2316" i="4"/>
  <c r="G2317" i="4"/>
  <c r="G2318" i="4"/>
  <c r="G2319" i="4"/>
  <c r="G2320" i="4"/>
  <c r="G2321" i="4"/>
  <c r="G2322" i="4"/>
  <c r="G2323" i="4"/>
  <c r="G2324" i="4"/>
  <c r="G2325" i="4"/>
  <c r="G2326" i="4"/>
  <c r="G2327" i="4"/>
  <c r="G2328" i="4"/>
  <c r="G2329" i="4"/>
  <c r="G2330" i="4"/>
  <c r="G2331" i="4"/>
  <c r="G2332" i="4"/>
  <c r="G2333" i="4"/>
  <c r="G2334" i="4"/>
  <c r="G2335" i="4"/>
  <c r="G2336" i="4"/>
  <c r="G2337" i="4"/>
  <c r="G2338" i="4"/>
  <c r="G2339" i="4"/>
  <c r="G2340" i="4"/>
  <c r="G2341" i="4"/>
  <c r="G2342" i="4"/>
  <c r="G2343" i="4"/>
  <c r="G2344" i="4"/>
  <c r="G2345" i="4"/>
  <c r="G2346" i="4"/>
  <c r="G2347" i="4"/>
  <c r="G2348" i="4"/>
  <c r="G2349" i="4"/>
  <c r="G2350" i="4"/>
  <c r="G2351" i="4"/>
  <c r="G2352" i="4"/>
  <c r="G2353" i="4"/>
  <c r="G2354" i="4"/>
  <c r="G2355" i="4"/>
  <c r="G2356" i="4"/>
  <c r="G2357" i="4"/>
  <c r="G2358" i="4"/>
  <c r="G2359" i="4"/>
  <c r="G2360" i="4"/>
  <c r="G2361" i="4"/>
  <c r="G2362" i="4"/>
  <c r="G2363" i="4"/>
  <c r="G2364" i="4"/>
  <c r="G2365" i="4"/>
  <c r="G2366" i="4"/>
  <c r="G2367" i="4"/>
  <c r="G2368" i="4"/>
  <c r="G2369" i="4"/>
  <c r="G2370" i="4"/>
  <c r="G2371" i="4"/>
  <c r="G2372" i="4"/>
  <c r="G2373" i="4"/>
  <c r="G2374" i="4"/>
  <c r="G2375" i="4"/>
  <c r="G2376" i="4"/>
  <c r="G2377" i="4"/>
  <c r="G2378" i="4"/>
  <c r="G2379" i="4"/>
  <c r="G2380" i="4"/>
  <c r="G2381" i="4"/>
  <c r="G2382" i="4"/>
  <c r="G2383" i="4"/>
  <c r="G2384" i="4"/>
  <c r="G2385" i="4"/>
  <c r="G2386" i="4"/>
  <c r="G2387" i="4"/>
  <c r="G2388" i="4"/>
  <c r="G2389" i="4"/>
  <c r="G2390" i="4"/>
  <c r="G2391" i="4"/>
  <c r="G2392" i="4"/>
  <c r="G2393" i="4"/>
  <c r="G2394" i="4"/>
  <c r="G2395" i="4"/>
  <c r="G2396" i="4"/>
  <c r="G2397" i="4"/>
  <c r="G2398" i="4"/>
  <c r="G2399" i="4"/>
  <c r="G2400" i="4"/>
  <c r="G2401" i="4"/>
  <c r="G2402" i="4"/>
  <c r="G2403" i="4"/>
  <c r="G2404" i="4"/>
  <c r="G2405" i="4"/>
  <c r="G2406" i="4"/>
  <c r="G2407" i="4"/>
  <c r="G2408" i="4"/>
  <c r="G2409" i="4"/>
  <c r="G2410" i="4"/>
  <c r="G2411" i="4"/>
  <c r="G2412" i="4"/>
  <c r="G2413" i="4"/>
  <c r="G2414" i="4"/>
  <c r="G2415" i="4"/>
  <c r="G2416" i="4"/>
  <c r="G2417" i="4"/>
  <c r="G2418" i="4"/>
  <c r="G2419" i="4"/>
  <c r="G2420" i="4"/>
  <c r="G2421" i="4"/>
  <c r="G2422" i="4"/>
  <c r="G2423" i="4"/>
  <c r="G2424" i="4"/>
  <c r="G2425" i="4"/>
  <c r="G2426" i="4"/>
  <c r="G2427" i="4"/>
  <c r="G2428" i="4"/>
  <c r="G2429" i="4"/>
  <c r="G2430" i="4"/>
  <c r="G2431" i="4"/>
  <c r="G2432" i="4"/>
  <c r="G2433" i="4"/>
  <c r="G2434" i="4"/>
  <c r="G2435" i="4"/>
  <c r="G2436" i="4"/>
  <c r="G2437" i="4"/>
  <c r="G2438" i="4"/>
  <c r="G2439" i="4"/>
  <c r="G2440" i="4"/>
  <c r="G2441" i="4"/>
  <c r="G2442" i="4"/>
  <c r="G2443" i="4"/>
  <c r="G2444" i="4"/>
  <c r="G2445" i="4"/>
  <c r="G2446" i="4"/>
  <c r="G2447" i="4"/>
  <c r="G2448" i="4"/>
  <c r="G2449" i="4"/>
  <c r="G2450" i="4"/>
  <c r="G2451" i="4"/>
  <c r="G2452" i="4"/>
  <c r="G2453" i="4"/>
  <c r="G2454" i="4"/>
  <c r="G2455" i="4"/>
  <c r="G2456" i="4"/>
  <c r="G2457" i="4"/>
  <c r="G2458" i="4"/>
  <c r="G2459" i="4"/>
  <c r="G2460" i="4"/>
  <c r="G2461" i="4"/>
  <c r="G2462" i="4"/>
  <c r="G2463" i="4"/>
  <c r="G2464" i="4"/>
  <c r="G2465" i="4"/>
  <c r="G2466" i="4"/>
  <c r="G2467" i="4"/>
  <c r="G2468" i="4"/>
  <c r="G2469" i="4"/>
  <c r="G2470" i="4"/>
  <c r="G2471" i="4"/>
  <c r="G2472" i="4"/>
  <c r="G2473" i="4"/>
  <c r="G2474" i="4"/>
  <c r="G2475" i="4"/>
  <c r="G2476" i="4"/>
  <c r="G2477" i="4"/>
  <c r="G2478" i="4"/>
  <c r="G2479" i="4"/>
  <c r="G2480" i="4"/>
  <c r="G2481" i="4"/>
  <c r="G2482" i="4"/>
  <c r="G2483" i="4"/>
  <c r="G2484" i="4"/>
  <c r="G2485" i="4"/>
  <c r="G2486" i="4"/>
  <c r="G2487" i="4"/>
  <c r="G2488" i="4"/>
  <c r="G2489" i="4"/>
  <c r="G2490" i="4"/>
  <c r="G2491" i="4"/>
  <c r="G2492" i="4"/>
  <c r="G2493" i="4"/>
  <c r="G2494" i="4"/>
  <c r="G2495" i="4"/>
  <c r="G2496" i="4"/>
  <c r="G2497" i="4"/>
  <c r="G2498" i="4"/>
  <c r="G2499" i="4"/>
  <c r="G2500" i="4"/>
  <c r="G2501" i="4"/>
  <c r="G2502" i="4"/>
  <c r="G2503" i="4"/>
  <c r="G2504" i="4"/>
  <c r="G2505" i="4"/>
  <c r="G2506" i="4"/>
  <c r="G2507" i="4"/>
  <c r="G2508" i="4"/>
  <c r="G2509" i="4"/>
  <c r="G2510" i="4"/>
  <c r="G2511" i="4"/>
  <c r="G2512" i="4"/>
  <c r="G2513" i="4"/>
  <c r="G2514" i="4"/>
  <c r="G2515" i="4"/>
  <c r="G2516" i="4"/>
  <c r="G2517" i="4"/>
  <c r="G2518" i="4"/>
  <c r="G2519" i="4"/>
  <c r="G2520" i="4"/>
  <c r="G2521" i="4"/>
  <c r="G2522" i="4"/>
  <c r="G2523" i="4"/>
  <c r="G2524" i="4"/>
  <c r="G2525" i="4"/>
  <c r="G2526" i="4"/>
  <c r="G2527" i="4"/>
  <c r="G2528" i="4"/>
  <c r="G2529" i="4"/>
  <c r="G2530" i="4"/>
  <c r="G2531" i="4"/>
  <c r="G2532" i="4"/>
  <c r="G2533" i="4"/>
  <c r="G2534" i="4"/>
  <c r="G2535" i="4"/>
  <c r="G2536" i="4"/>
  <c r="G2537" i="4"/>
  <c r="G2538" i="4"/>
  <c r="G2539" i="4"/>
  <c r="G2540" i="4"/>
  <c r="G2541" i="4"/>
  <c r="G2542" i="4"/>
  <c r="G2543" i="4"/>
  <c r="G2544" i="4"/>
  <c r="G2545" i="4"/>
  <c r="G2546" i="4"/>
  <c r="G2547" i="4"/>
  <c r="G2548" i="4"/>
  <c r="G2549" i="4"/>
  <c r="G2550" i="4"/>
  <c r="G2551" i="4"/>
  <c r="G2552" i="4"/>
  <c r="G2553" i="4"/>
  <c r="G2554" i="4"/>
  <c r="G2555" i="4"/>
  <c r="G2556" i="4"/>
  <c r="G2557" i="4"/>
  <c r="G2558" i="4"/>
  <c r="G2559" i="4"/>
  <c r="G2560" i="4"/>
  <c r="G2561" i="4"/>
  <c r="G2562" i="4"/>
  <c r="G2563" i="4"/>
  <c r="G2564" i="4"/>
  <c r="G2565" i="4"/>
  <c r="G2566" i="4"/>
  <c r="G2567" i="4"/>
  <c r="G2568" i="4"/>
  <c r="G2569" i="4"/>
  <c r="G2570" i="4"/>
  <c r="G2571" i="4"/>
  <c r="G2572" i="4"/>
  <c r="G2573" i="4"/>
  <c r="G2574" i="4"/>
  <c r="G2575" i="4"/>
  <c r="G2576" i="4"/>
  <c r="G2577" i="4"/>
  <c r="G2578" i="4"/>
  <c r="G2579" i="4"/>
  <c r="G2580" i="4"/>
  <c r="G2581" i="4"/>
  <c r="G2582" i="4"/>
  <c r="G2583" i="4"/>
  <c r="G2584" i="4"/>
  <c r="G2585" i="4"/>
  <c r="G2586" i="4"/>
  <c r="G2587" i="4"/>
  <c r="G2588" i="4"/>
  <c r="G2589" i="4"/>
  <c r="G2590" i="4"/>
  <c r="G2591" i="4"/>
  <c r="G2592" i="4"/>
  <c r="G2593" i="4"/>
  <c r="G2594" i="4"/>
  <c r="G2595" i="4"/>
  <c r="G2596" i="4"/>
  <c r="G2597" i="4"/>
  <c r="G2598" i="4"/>
  <c r="G2599" i="4"/>
  <c r="G2600" i="4"/>
  <c r="G2601" i="4"/>
  <c r="G2602" i="4"/>
  <c r="G2603" i="4"/>
  <c r="G2604" i="4"/>
  <c r="G2605" i="4"/>
  <c r="G2606" i="4"/>
  <c r="G2607" i="4"/>
  <c r="G2608" i="4"/>
  <c r="G2609" i="4"/>
  <c r="G2610" i="4"/>
  <c r="G2611" i="4"/>
  <c r="G2612" i="4"/>
  <c r="G2613" i="4"/>
  <c r="G2614" i="4"/>
  <c r="G2615" i="4"/>
  <c r="G2616" i="4"/>
  <c r="G2617" i="4"/>
  <c r="G2618" i="4"/>
  <c r="G2619" i="4"/>
  <c r="G2620" i="4"/>
  <c r="G2621" i="4"/>
  <c r="G2622" i="4"/>
  <c r="G2623" i="4"/>
  <c r="G2624" i="4"/>
  <c r="G2625" i="4"/>
  <c r="G2626" i="4"/>
  <c r="G2627" i="4"/>
  <c r="G2628" i="4"/>
  <c r="G2629" i="4"/>
  <c r="G2630" i="4"/>
  <c r="G2631" i="4"/>
  <c r="G2632" i="4"/>
  <c r="G2633" i="4"/>
  <c r="G2634" i="4"/>
  <c r="G2635" i="4"/>
  <c r="G2636" i="4"/>
  <c r="G2637" i="4"/>
  <c r="G2638" i="4"/>
  <c r="G2639" i="4"/>
  <c r="G2640" i="4"/>
  <c r="G2641" i="4"/>
  <c r="G2642" i="4"/>
  <c r="G2643" i="4"/>
  <c r="G2644" i="4"/>
  <c r="G2645" i="4"/>
  <c r="G2646" i="4"/>
  <c r="G2647" i="4"/>
  <c r="G2648" i="4"/>
  <c r="G2649" i="4"/>
  <c r="G2650" i="4"/>
  <c r="G2651" i="4"/>
  <c r="G2652" i="4"/>
  <c r="G2653" i="4"/>
  <c r="G2654" i="4"/>
  <c r="G2655" i="4"/>
  <c r="G2656" i="4"/>
  <c r="G2657" i="4"/>
  <c r="G2658" i="4"/>
  <c r="G2659" i="4"/>
  <c r="G2660" i="4"/>
  <c r="G2661" i="4"/>
  <c r="G2662" i="4"/>
  <c r="G2663" i="4"/>
  <c r="G2664" i="4"/>
  <c r="G2665" i="4"/>
  <c r="G2666" i="4"/>
  <c r="G2667" i="4"/>
  <c r="G2668" i="4"/>
  <c r="G2669" i="4"/>
  <c r="G2670" i="4"/>
  <c r="G2671" i="4"/>
  <c r="G2672" i="4"/>
  <c r="G2673" i="4"/>
  <c r="G2674" i="4"/>
  <c r="G2675" i="4"/>
  <c r="G2676" i="4"/>
  <c r="G2677" i="4"/>
  <c r="G2678" i="4"/>
  <c r="G2679" i="4"/>
  <c r="G2680" i="4"/>
  <c r="G2681" i="4"/>
  <c r="G2682" i="4"/>
  <c r="G2683" i="4"/>
  <c r="G2684" i="4"/>
  <c r="G2685" i="4"/>
  <c r="G2686" i="4"/>
  <c r="G2687" i="4"/>
  <c r="G2688" i="4"/>
  <c r="G2689" i="4"/>
  <c r="G2690" i="4"/>
  <c r="G2691" i="4"/>
  <c r="G2692" i="4"/>
  <c r="G2693" i="4"/>
  <c r="G2694" i="4"/>
  <c r="G2695" i="4"/>
  <c r="G2696" i="4"/>
  <c r="G2697" i="4"/>
  <c r="G2698" i="4"/>
  <c r="G2699" i="4"/>
  <c r="G2700" i="4"/>
  <c r="G2701" i="4"/>
  <c r="G2702" i="4"/>
  <c r="G2703" i="4"/>
  <c r="G2704" i="4"/>
  <c r="G2705" i="4"/>
  <c r="G2706" i="4"/>
  <c r="G2707" i="4"/>
  <c r="G2708" i="4"/>
  <c r="G2709" i="4"/>
  <c r="G2710" i="4"/>
  <c r="G2711" i="4"/>
  <c r="G2712" i="4"/>
  <c r="G2713" i="4"/>
  <c r="G2714" i="4"/>
  <c r="G2715" i="4"/>
  <c r="G2716" i="4"/>
  <c r="G2717" i="4"/>
  <c r="G2718" i="4"/>
  <c r="G2719" i="4"/>
  <c r="G2720" i="4"/>
  <c r="G2721" i="4"/>
  <c r="G2722" i="4"/>
  <c r="G2723" i="4"/>
  <c r="G2724" i="4"/>
  <c r="G2725" i="4"/>
  <c r="G2726" i="4"/>
  <c r="G2727" i="4"/>
  <c r="G2728" i="4"/>
  <c r="G2729" i="4"/>
  <c r="G2730" i="4"/>
  <c r="G2731" i="4"/>
  <c r="G2732" i="4"/>
  <c r="G2733" i="4"/>
  <c r="G2734" i="4"/>
  <c r="G2735" i="4"/>
  <c r="G2736" i="4"/>
  <c r="G2737" i="4"/>
  <c r="G2738" i="4"/>
  <c r="G2739" i="4"/>
  <c r="G2740" i="4"/>
  <c r="G2741" i="4"/>
  <c r="G2742" i="4"/>
  <c r="G2743" i="4"/>
  <c r="G2744" i="4"/>
  <c r="G2745" i="4"/>
  <c r="G2746" i="4"/>
  <c r="G2747" i="4"/>
  <c r="G2748" i="4"/>
  <c r="G2749" i="4"/>
  <c r="G2750" i="4"/>
  <c r="G2751" i="4"/>
  <c r="G2752" i="4"/>
  <c r="G2753" i="4"/>
  <c r="G2754" i="4"/>
  <c r="G2755" i="4"/>
  <c r="G2756" i="4"/>
  <c r="G2757" i="4"/>
  <c r="G2758" i="4"/>
  <c r="G2759" i="4"/>
  <c r="G2760" i="4"/>
  <c r="G2761" i="4"/>
  <c r="G2762" i="4"/>
  <c r="G2763" i="4"/>
  <c r="G2764" i="4"/>
  <c r="G2765" i="4"/>
  <c r="G2766" i="4"/>
  <c r="G2767" i="4"/>
  <c r="G2768" i="4"/>
  <c r="G2769" i="4"/>
  <c r="G2770" i="4"/>
  <c r="G2771" i="4"/>
  <c r="G2772" i="4"/>
  <c r="G2773" i="4"/>
  <c r="G2774" i="4"/>
  <c r="G2775" i="4"/>
  <c r="G2776" i="4"/>
  <c r="G2777" i="4"/>
  <c r="G2778" i="4"/>
  <c r="G2779" i="4"/>
  <c r="G2780" i="4"/>
  <c r="G2781" i="4"/>
  <c r="G2782" i="4"/>
  <c r="G2783" i="4"/>
  <c r="G2784" i="4"/>
  <c r="G2785" i="4"/>
  <c r="G2786" i="4"/>
  <c r="G2787" i="4"/>
  <c r="G2788" i="4"/>
  <c r="G2789" i="4"/>
  <c r="G2790" i="4"/>
  <c r="G2791" i="4"/>
  <c r="G2792" i="4"/>
  <c r="G2793" i="4"/>
  <c r="G2794" i="4"/>
  <c r="G2795" i="4"/>
  <c r="G2796" i="4"/>
  <c r="G2797" i="4"/>
  <c r="G2798" i="4"/>
  <c r="G2799" i="4"/>
  <c r="G2800" i="4"/>
  <c r="G2801" i="4"/>
  <c r="G2802" i="4"/>
  <c r="G2803" i="4"/>
  <c r="G2804" i="4"/>
  <c r="G2805" i="4"/>
  <c r="G2806" i="4"/>
  <c r="G2807" i="4"/>
  <c r="G2808" i="4"/>
  <c r="G2809" i="4"/>
  <c r="G2810" i="4"/>
  <c r="G2811" i="4"/>
  <c r="G2812" i="4"/>
  <c r="G2813" i="4"/>
  <c r="G2814" i="4"/>
  <c r="G2815" i="4"/>
  <c r="G2816" i="4"/>
  <c r="G2817" i="4"/>
  <c r="G2818" i="4"/>
  <c r="G2819" i="4"/>
  <c r="G2820" i="4"/>
  <c r="G2821" i="4"/>
  <c r="G2822" i="4"/>
  <c r="G2823" i="4"/>
  <c r="G2824" i="4"/>
  <c r="G2825" i="4"/>
  <c r="G2826" i="4"/>
  <c r="G2827" i="4"/>
  <c r="G2828" i="4"/>
  <c r="G2829" i="4"/>
  <c r="G2830" i="4"/>
  <c r="G2831" i="4"/>
  <c r="G2832" i="4"/>
  <c r="G2833" i="4"/>
  <c r="G2834" i="4"/>
  <c r="G2835" i="4"/>
  <c r="G2836" i="4"/>
  <c r="G2837" i="4"/>
  <c r="G2838" i="4"/>
  <c r="G2839" i="4"/>
  <c r="G2840" i="4"/>
  <c r="G2841" i="4"/>
  <c r="G2842" i="4"/>
  <c r="G2843" i="4"/>
  <c r="G2844" i="4"/>
  <c r="G2845" i="4"/>
  <c r="G2846" i="4"/>
  <c r="G2847" i="4"/>
  <c r="G2848" i="4"/>
  <c r="G2849" i="4"/>
  <c r="G2850" i="4"/>
  <c r="G2851" i="4"/>
  <c r="G2852" i="4"/>
  <c r="G2853" i="4"/>
  <c r="G2854" i="4"/>
  <c r="G2855" i="4"/>
  <c r="G2856" i="4"/>
  <c r="G2857" i="4"/>
  <c r="G2858" i="4"/>
  <c r="G2859" i="4"/>
  <c r="G2860" i="4"/>
  <c r="G2861" i="4"/>
  <c r="G2862" i="4"/>
  <c r="G2863" i="4"/>
  <c r="G2864" i="4"/>
  <c r="G2865" i="4"/>
  <c r="G2866" i="4"/>
  <c r="G2867" i="4"/>
  <c r="G2868" i="4"/>
  <c r="G2869" i="4"/>
  <c r="G2870" i="4"/>
  <c r="G2871" i="4"/>
  <c r="G2872" i="4"/>
  <c r="G2873" i="4"/>
  <c r="G2874" i="4"/>
  <c r="G2875" i="4"/>
  <c r="G2876" i="4"/>
  <c r="G2877" i="4"/>
  <c r="G2878" i="4"/>
  <c r="G2879" i="4"/>
  <c r="G2880" i="4"/>
  <c r="G2881" i="4"/>
  <c r="G2882" i="4"/>
  <c r="G2883" i="4"/>
  <c r="G2884" i="4"/>
  <c r="G2885" i="4"/>
  <c r="G2886" i="4"/>
  <c r="G2887" i="4"/>
  <c r="G2888" i="4"/>
  <c r="G2889" i="4"/>
  <c r="G2890" i="4"/>
  <c r="G2891" i="4"/>
  <c r="G2892" i="4"/>
  <c r="G2893" i="4"/>
  <c r="G2894" i="4"/>
  <c r="G2895" i="4"/>
  <c r="G2896" i="4"/>
  <c r="G2897" i="4"/>
  <c r="G2898" i="4"/>
  <c r="G2899" i="4"/>
  <c r="G2900" i="4"/>
  <c r="G2901" i="4"/>
  <c r="G2902" i="4"/>
  <c r="G2903" i="4"/>
  <c r="G2904" i="4"/>
  <c r="G2905" i="4"/>
  <c r="G2906" i="4"/>
  <c r="G2907" i="4"/>
  <c r="G2908" i="4"/>
  <c r="G2909" i="4"/>
  <c r="G2910" i="4"/>
  <c r="G2911" i="4"/>
  <c r="G2912" i="4"/>
  <c r="G2913" i="4"/>
  <c r="G2914" i="4"/>
  <c r="G2915" i="4"/>
  <c r="G2916" i="4"/>
  <c r="G2917" i="4"/>
  <c r="G2918" i="4"/>
  <c r="G2919" i="4"/>
  <c r="G2920" i="4"/>
  <c r="G2921" i="4"/>
  <c r="G2922" i="4"/>
  <c r="G2923" i="4"/>
  <c r="G2924" i="4"/>
  <c r="G2925" i="4"/>
  <c r="G2926" i="4"/>
  <c r="G2927" i="4"/>
  <c r="G2928" i="4"/>
  <c r="G2929" i="4"/>
  <c r="G2930" i="4"/>
  <c r="G2931" i="4"/>
  <c r="G2932" i="4"/>
  <c r="G2933" i="4"/>
  <c r="G2934" i="4"/>
  <c r="G2935" i="4"/>
  <c r="G2936" i="4"/>
  <c r="G2937" i="4"/>
  <c r="G2938" i="4"/>
  <c r="G2939" i="4"/>
  <c r="G2940" i="4"/>
  <c r="G2941" i="4"/>
  <c r="G2942" i="4"/>
  <c r="G2943" i="4"/>
  <c r="G2944" i="4"/>
  <c r="G2945" i="4"/>
  <c r="G2946" i="4"/>
  <c r="G2947" i="4"/>
  <c r="G2948" i="4"/>
  <c r="G2949" i="4"/>
  <c r="G2950" i="4"/>
  <c r="G2951" i="4"/>
  <c r="G2952" i="4"/>
  <c r="G2953" i="4"/>
  <c r="G2954" i="4"/>
  <c r="G2955" i="4"/>
  <c r="G2956" i="4"/>
  <c r="G2957" i="4"/>
  <c r="G2958" i="4"/>
  <c r="G2959" i="4"/>
  <c r="G2960" i="4"/>
  <c r="G2961" i="4"/>
  <c r="G2962" i="4"/>
  <c r="G2963" i="4"/>
  <c r="G2964" i="4"/>
  <c r="G2965" i="4"/>
  <c r="G2966" i="4"/>
  <c r="G2967" i="4"/>
  <c r="G2968" i="4"/>
  <c r="G2969" i="4"/>
  <c r="G2970" i="4"/>
  <c r="G2971" i="4"/>
  <c r="G2972" i="4"/>
  <c r="G2973" i="4"/>
  <c r="G2974" i="4"/>
  <c r="G2975" i="4"/>
  <c r="G2976" i="4"/>
  <c r="G2977" i="4"/>
  <c r="G2978" i="4"/>
  <c r="G2979" i="4"/>
  <c r="G2980" i="4"/>
  <c r="G2981" i="4"/>
  <c r="G2982" i="4"/>
  <c r="G2983" i="4"/>
  <c r="G2984" i="4"/>
  <c r="G2985" i="4"/>
  <c r="G2986" i="4"/>
  <c r="G2987" i="4"/>
  <c r="G2988" i="4"/>
  <c r="G2989" i="4"/>
  <c r="G2990" i="4"/>
  <c r="G2991" i="4"/>
  <c r="G2992" i="4"/>
  <c r="G2993" i="4"/>
  <c r="G2994" i="4"/>
  <c r="G2995" i="4"/>
  <c r="G2996" i="4"/>
  <c r="G2997" i="4"/>
  <c r="G2998" i="4"/>
  <c r="G2999" i="4"/>
  <c r="G3000" i="4"/>
  <c r="G3001" i="4"/>
  <c r="G3002" i="4"/>
  <c r="G3003" i="4"/>
  <c r="G3004" i="4"/>
  <c r="G3005" i="4"/>
  <c r="G3006" i="4"/>
  <c r="G3007" i="4"/>
  <c r="G3008" i="4"/>
  <c r="G3009" i="4"/>
  <c r="G3010" i="4"/>
  <c r="G3011" i="4"/>
  <c r="G3012" i="4"/>
  <c r="G3013" i="4"/>
  <c r="G3014" i="4"/>
  <c r="G3015" i="4"/>
  <c r="G3016" i="4"/>
  <c r="G3017" i="4"/>
  <c r="G3018" i="4"/>
  <c r="G3019" i="4"/>
  <c r="G3020" i="4"/>
  <c r="G3021" i="4"/>
  <c r="G3022" i="4"/>
  <c r="G3023" i="4"/>
  <c r="G3024" i="4"/>
  <c r="G3025" i="4"/>
  <c r="G3026" i="4"/>
  <c r="G3027" i="4"/>
  <c r="G3028" i="4"/>
  <c r="G3029" i="4"/>
  <c r="G3030" i="4"/>
  <c r="G3031" i="4"/>
  <c r="G3032" i="4"/>
  <c r="G3033" i="4"/>
  <c r="G3034" i="4"/>
  <c r="G3035" i="4"/>
  <c r="G3036" i="4"/>
  <c r="G3037" i="4"/>
  <c r="G3038" i="4"/>
  <c r="G3039" i="4"/>
  <c r="G3040" i="4"/>
  <c r="G3041" i="4"/>
  <c r="G3042" i="4"/>
  <c r="G3043" i="4"/>
  <c r="G3044" i="4"/>
  <c r="G3045" i="4"/>
  <c r="G3046" i="4"/>
  <c r="G3047" i="4"/>
  <c r="G3048" i="4"/>
  <c r="G3049" i="4"/>
  <c r="G3050" i="4"/>
  <c r="G3051" i="4"/>
  <c r="G3052" i="4"/>
  <c r="G3053" i="4"/>
  <c r="G3054" i="4"/>
  <c r="G3055" i="4"/>
  <c r="G3056" i="4"/>
  <c r="G3057" i="4"/>
  <c r="G3058" i="4"/>
  <c r="G3059" i="4"/>
  <c r="G3060" i="4"/>
  <c r="G3061" i="4"/>
  <c r="G3062" i="4"/>
  <c r="G3063" i="4"/>
  <c r="G3064" i="4"/>
  <c r="G3065" i="4"/>
  <c r="G3066" i="4"/>
  <c r="G3067" i="4"/>
  <c r="G3068" i="4"/>
  <c r="G3069" i="4"/>
  <c r="G3070" i="4"/>
  <c r="G3071" i="4"/>
  <c r="G3072" i="4"/>
  <c r="G3073" i="4"/>
  <c r="G3074" i="4"/>
  <c r="G3075" i="4"/>
  <c r="G3076" i="4"/>
  <c r="G3077" i="4"/>
  <c r="G3078" i="4"/>
  <c r="G3079" i="4"/>
  <c r="G3080" i="4"/>
  <c r="G3081" i="4"/>
  <c r="G3082" i="4"/>
  <c r="G3083" i="4"/>
  <c r="G3084" i="4"/>
  <c r="G3085" i="4"/>
  <c r="G3086" i="4"/>
  <c r="G3087" i="4"/>
  <c r="G3088" i="4"/>
  <c r="G3089" i="4"/>
  <c r="G3090" i="4"/>
  <c r="G3091" i="4"/>
  <c r="G3092" i="4"/>
  <c r="G3093" i="4"/>
  <c r="G3094" i="4"/>
  <c r="G3095" i="4"/>
  <c r="G3096" i="4"/>
  <c r="G3097" i="4"/>
  <c r="G3098" i="4"/>
  <c r="G3099" i="4"/>
  <c r="G3100" i="4"/>
  <c r="G3101" i="4"/>
  <c r="G3102" i="4"/>
  <c r="G3103" i="4"/>
  <c r="G3104" i="4"/>
  <c r="G3105" i="4"/>
  <c r="G3106" i="4"/>
  <c r="G3107" i="4"/>
  <c r="G3108" i="4"/>
  <c r="G3109" i="4"/>
  <c r="G3110" i="4"/>
  <c r="G3111" i="4"/>
  <c r="G3112" i="4"/>
  <c r="G3113" i="4"/>
  <c r="G3114" i="4"/>
  <c r="G3115" i="4"/>
  <c r="G3116" i="4"/>
  <c r="G3117" i="4"/>
  <c r="G3118" i="4"/>
  <c r="G3119" i="4"/>
  <c r="G3120" i="4"/>
  <c r="G3121" i="4"/>
  <c r="G3122" i="4"/>
  <c r="G3123" i="4"/>
  <c r="G3124" i="4"/>
  <c r="G3125" i="4"/>
  <c r="G3126" i="4"/>
  <c r="G3127" i="4"/>
  <c r="G3128" i="4"/>
  <c r="G3129" i="4"/>
  <c r="G3130" i="4"/>
  <c r="G3131" i="4"/>
  <c r="G3132" i="4"/>
  <c r="G3133" i="4"/>
  <c r="G3134" i="4"/>
  <c r="G3135" i="4"/>
  <c r="G3136" i="4"/>
  <c r="G3137" i="4"/>
  <c r="G3138" i="4"/>
  <c r="G3139" i="4"/>
  <c r="G3140" i="4"/>
  <c r="G3141" i="4"/>
  <c r="G3142" i="4"/>
  <c r="G3143" i="4"/>
  <c r="G3144" i="4"/>
  <c r="G3145" i="4"/>
  <c r="G3146" i="4"/>
  <c r="G3147" i="4"/>
  <c r="G3148" i="4"/>
  <c r="G3149" i="4"/>
  <c r="G3150" i="4"/>
  <c r="G3151" i="4"/>
  <c r="G3152" i="4"/>
  <c r="G3153" i="4"/>
  <c r="G3154" i="4"/>
  <c r="G3155" i="4"/>
  <c r="G3156" i="4"/>
  <c r="G3157" i="4"/>
  <c r="G3158" i="4"/>
  <c r="G3159" i="4"/>
  <c r="G3160" i="4"/>
  <c r="G3161" i="4"/>
  <c r="G3162" i="4"/>
  <c r="G3163" i="4"/>
  <c r="G3164" i="4"/>
  <c r="G3165" i="4"/>
  <c r="G3166" i="4"/>
  <c r="G3167" i="4"/>
  <c r="G3168" i="4"/>
  <c r="G3169" i="4"/>
  <c r="G3170" i="4"/>
  <c r="G3171" i="4"/>
  <c r="G3172" i="4"/>
  <c r="G3173" i="4"/>
  <c r="G3174" i="4"/>
  <c r="G3175" i="4"/>
  <c r="G3176" i="4"/>
  <c r="G3177" i="4"/>
  <c r="G3178" i="4"/>
  <c r="G3179" i="4"/>
  <c r="G3180" i="4"/>
  <c r="G3181" i="4"/>
  <c r="G3182" i="4"/>
  <c r="G3183" i="4"/>
  <c r="G3184" i="4"/>
  <c r="G3185" i="4"/>
  <c r="G3186" i="4"/>
  <c r="G3187" i="4"/>
  <c r="G3188" i="4"/>
  <c r="G3189" i="4"/>
  <c r="G3190" i="4"/>
  <c r="G3191" i="4"/>
  <c r="G3192" i="4"/>
  <c r="G3193" i="4"/>
  <c r="G3194" i="4"/>
  <c r="G3195" i="4"/>
  <c r="G3196" i="4"/>
  <c r="G3197" i="4"/>
  <c r="G3198" i="4"/>
  <c r="G3199" i="4"/>
  <c r="G3200" i="4"/>
  <c r="G3201" i="4"/>
  <c r="G3202" i="4"/>
  <c r="G3203" i="4"/>
  <c r="G3204" i="4"/>
  <c r="G3205" i="4"/>
  <c r="G3206" i="4"/>
  <c r="G3207" i="4"/>
  <c r="G3208" i="4"/>
  <c r="G3209" i="4"/>
  <c r="G3210" i="4"/>
  <c r="G3211" i="4"/>
  <c r="G3212" i="4"/>
  <c r="G3213" i="4"/>
  <c r="G3214" i="4"/>
  <c r="G3215" i="4"/>
  <c r="G3216" i="4"/>
  <c r="G3217" i="4"/>
  <c r="G3218" i="4"/>
  <c r="G3219" i="4"/>
  <c r="G3220" i="4"/>
  <c r="G3221" i="4"/>
  <c r="G3222" i="4"/>
  <c r="G3223" i="4"/>
  <c r="G3224" i="4"/>
  <c r="G3225" i="4"/>
  <c r="G3226" i="4"/>
  <c r="G3227" i="4"/>
  <c r="G3228" i="4"/>
  <c r="G3229" i="4"/>
  <c r="G3230" i="4"/>
  <c r="G3231" i="4"/>
  <c r="G3232" i="4"/>
  <c r="G3233" i="4"/>
  <c r="G3234" i="4"/>
  <c r="G3235" i="4"/>
  <c r="G3236" i="4"/>
  <c r="G3237" i="4"/>
  <c r="G3238" i="4"/>
  <c r="G3239" i="4"/>
  <c r="G3240" i="4"/>
  <c r="G3241" i="4"/>
  <c r="G3242" i="4"/>
  <c r="G3243" i="4"/>
  <c r="G3244" i="4"/>
  <c r="G3245" i="4"/>
  <c r="G3246" i="4"/>
  <c r="G3247" i="4"/>
  <c r="G3248" i="4"/>
  <c r="G3249" i="4"/>
  <c r="G3250" i="4"/>
  <c r="G3251" i="4"/>
  <c r="G3252" i="4"/>
  <c r="G3253" i="4"/>
  <c r="G3254" i="4"/>
  <c r="G3255" i="4"/>
  <c r="G3256" i="4"/>
  <c r="G3257" i="4"/>
  <c r="G3258" i="4"/>
  <c r="G3259" i="4"/>
  <c r="G3260" i="4"/>
  <c r="G3261" i="4"/>
  <c r="G3262" i="4"/>
  <c r="G3263" i="4"/>
  <c r="G3264" i="4"/>
  <c r="G3265" i="4"/>
  <c r="G3266" i="4"/>
  <c r="G3267" i="4"/>
  <c r="G3268" i="4"/>
  <c r="G3269" i="4"/>
  <c r="G3270" i="4"/>
  <c r="G3271" i="4"/>
  <c r="G3272" i="4"/>
  <c r="G3273" i="4"/>
  <c r="G3274" i="4"/>
  <c r="G3275" i="4"/>
  <c r="G3276" i="4"/>
  <c r="G3277" i="4"/>
  <c r="G3278" i="4"/>
  <c r="G3279" i="4"/>
  <c r="G3280" i="4"/>
  <c r="G3281" i="4"/>
  <c r="G3282" i="4"/>
  <c r="G3283" i="4"/>
  <c r="G3284" i="4"/>
  <c r="G3285" i="4"/>
  <c r="G3286" i="4"/>
  <c r="G3287" i="4"/>
  <c r="G3288" i="4"/>
  <c r="G3289" i="4"/>
  <c r="G3290" i="4"/>
  <c r="G3291" i="4"/>
  <c r="G3292" i="4"/>
  <c r="G3293" i="4"/>
  <c r="G3294" i="4"/>
  <c r="G3295" i="4"/>
  <c r="G3296" i="4"/>
  <c r="G3297" i="4"/>
  <c r="G3298" i="4"/>
  <c r="G3299" i="4"/>
  <c r="G3300" i="4"/>
  <c r="G3301" i="4"/>
  <c r="G3302" i="4"/>
  <c r="G3303" i="4"/>
  <c r="G3304" i="4"/>
  <c r="G3305" i="4"/>
  <c r="G3306" i="4"/>
  <c r="G3307" i="4"/>
  <c r="G3308" i="4"/>
  <c r="G3309" i="4"/>
  <c r="G3310" i="4"/>
  <c r="G3311" i="4"/>
  <c r="G3312" i="4"/>
  <c r="G3313" i="4"/>
  <c r="G3314" i="4"/>
  <c r="G3315" i="4"/>
  <c r="G3316" i="4"/>
  <c r="G3317" i="4"/>
  <c r="H5" i="4" a="1"/>
  <c r="H5" i="4" s="1"/>
  <c r="H6" i="4" a="1"/>
  <c r="H6" i="4" s="1"/>
  <c r="H7" i="4" a="1"/>
  <c r="H7" i="4" s="1"/>
  <c r="H8" i="4" a="1"/>
  <c r="H8" i="4" s="1"/>
  <c r="H9" i="4" a="1"/>
  <c r="H9" i="4" s="1"/>
  <c r="H10" i="4" a="1"/>
  <c r="H10" i="4" s="1"/>
  <c r="H11" i="4" a="1"/>
  <c r="H11" i="4" s="1"/>
  <c r="H12" i="4" a="1"/>
  <c r="H12" i="4" s="1"/>
  <c r="H13" i="4" a="1"/>
  <c r="H13" i="4" s="1"/>
  <c r="H14" i="4" a="1"/>
  <c r="H14" i="4" s="1"/>
  <c r="H15" i="4" a="1"/>
  <c r="H15" i="4" s="1"/>
  <c r="H16" i="4" a="1"/>
  <c r="H16" i="4" s="1"/>
  <c r="H17" i="4" a="1"/>
  <c r="H17" i="4" s="1"/>
  <c r="H18" i="4" a="1"/>
  <c r="H18" i="4" s="1"/>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I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I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I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I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I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I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I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I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I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I409" i="4" s="1"/>
  <c r="H410" i="4" a="1"/>
  <c r="H410" i="4" s="1"/>
  <c r="H411" i="4" a="1"/>
  <c r="H411" i="4" s="1"/>
  <c r="H412" i="4" a="1"/>
  <c r="H412" i="4" s="1"/>
  <c r="H413" i="4" a="1"/>
  <c r="H413" i="4" s="1"/>
  <c r="H414" i="4" a="1"/>
  <c r="H414" i="4" s="1"/>
  <c r="H415" i="4" a="1"/>
  <c r="H415" i="4" s="1"/>
  <c r="H416" i="4" a="1"/>
  <c r="H416" i="4" s="1"/>
  <c r="H417" i="4" a="1"/>
  <c r="H417" i="4" s="1"/>
  <c r="H418" i="4" a="1"/>
  <c r="H418" i="4" s="1"/>
  <c r="H419" i="4" a="1"/>
  <c r="H419" i="4" s="1"/>
  <c r="H420" i="4" a="1"/>
  <c r="H420" i="4" s="1"/>
  <c r="H421" i="4" a="1"/>
  <c r="H421" i="4" s="1"/>
  <c r="H422" i="4" a="1"/>
  <c r="H422" i="4" s="1"/>
  <c r="H423" i="4" a="1"/>
  <c r="H423" i="4" s="1"/>
  <c r="H424" i="4" a="1"/>
  <c r="H424" i="4" s="1"/>
  <c r="H425" i="4" a="1"/>
  <c r="H425" i="4" s="1"/>
  <c r="H426" i="4" a="1"/>
  <c r="H426" i="4" s="1"/>
  <c r="H427" i="4" a="1"/>
  <c r="H427" i="4" s="1"/>
  <c r="H428" i="4" a="1"/>
  <c r="H428" i="4" s="1"/>
  <c r="H429" i="4" a="1"/>
  <c r="H429" i="4" s="1"/>
  <c r="H430" i="4" a="1"/>
  <c r="H430" i="4" s="1"/>
  <c r="H431" i="4" a="1"/>
  <c r="H431" i="4" s="1"/>
  <c r="H432" i="4" a="1"/>
  <c r="H432" i="4" s="1"/>
  <c r="H433" i="4" a="1"/>
  <c r="H433" i="4" s="1"/>
  <c r="H434" i="4" a="1"/>
  <c r="H434" i="4" s="1"/>
  <c r="H435" i="4" a="1"/>
  <c r="H435" i="4" s="1"/>
  <c r="H436" i="4" a="1"/>
  <c r="H436" i="4" s="1"/>
  <c r="H437" i="4" a="1"/>
  <c r="H437" i="4" s="1"/>
  <c r="H438" i="4" a="1"/>
  <c r="H438" i="4" s="1"/>
  <c r="H439" i="4" a="1"/>
  <c r="H439" i="4" s="1"/>
  <c r="H440" i="4" a="1"/>
  <c r="H440" i="4" s="1"/>
  <c r="H441" i="4" a="1"/>
  <c r="H441" i="4" s="1"/>
  <c r="H442" i="4" a="1"/>
  <c r="H442" i="4" s="1"/>
  <c r="H443" i="4" a="1"/>
  <c r="H443" i="4" s="1"/>
  <c r="H444" i="4" a="1"/>
  <c r="H444" i="4" s="1"/>
  <c r="H445" i="4" a="1"/>
  <c r="H445" i="4" s="1"/>
  <c r="H446" i="4" a="1"/>
  <c r="H446" i="4" s="1"/>
  <c r="H447" i="4" a="1"/>
  <c r="H447" i="4" s="1"/>
  <c r="H448" i="4" a="1"/>
  <c r="H448" i="4" s="1"/>
  <c r="H449" i="4" a="1"/>
  <c r="H449" i="4" s="1"/>
  <c r="H450" i="4" a="1"/>
  <c r="H450" i="4" s="1"/>
  <c r="H451" i="4" a="1"/>
  <c r="H451" i="4" s="1"/>
  <c r="H452" i="4" a="1"/>
  <c r="H452" i="4" s="1"/>
  <c r="H453" i="4" a="1"/>
  <c r="H453" i="4" s="1"/>
  <c r="H454" i="4" a="1"/>
  <c r="H454" i="4" s="1"/>
  <c r="H455" i="4" a="1"/>
  <c r="H455" i="4" s="1"/>
  <c r="H456" i="4" a="1"/>
  <c r="H456" i="4" s="1"/>
  <c r="H457" i="4" a="1"/>
  <c r="H457" i="4" s="1"/>
  <c r="H458" i="4" a="1"/>
  <c r="H458" i="4" s="1"/>
  <c r="H459" i="4" a="1"/>
  <c r="H459" i="4" s="1"/>
  <c r="H460" i="4" a="1"/>
  <c r="H460" i="4" s="1"/>
  <c r="H461" i="4" a="1"/>
  <c r="H461" i="4" s="1"/>
  <c r="H462" i="4" a="1"/>
  <c r="H462" i="4" s="1"/>
  <c r="H463" i="4" a="1"/>
  <c r="H463" i="4" s="1"/>
  <c r="H464" i="4" a="1"/>
  <c r="H464" i="4" s="1"/>
  <c r="H465" i="4" a="1"/>
  <c r="H465" i="4" s="1"/>
  <c r="H466" i="4" a="1"/>
  <c r="H466" i="4" s="1"/>
  <c r="H467" i="4" a="1"/>
  <c r="H467" i="4" s="1"/>
  <c r="H468" i="4" a="1"/>
  <c r="H468" i="4" s="1"/>
  <c r="H469" i="4" a="1"/>
  <c r="H469" i="4" s="1"/>
  <c r="H470" i="4" a="1"/>
  <c r="H470" i="4" s="1"/>
  <c r="H471" i="4" a="1"/>
  <c r="H471" i="4" s="1"/>
  <c r="H472" i="4" a="1"/>
  <c r="H472" i="4" s="1"/>
  <c r="H473" i="4" a="1"/>
  <c r="H473" i="4" s="1"/>
  <c r="H474" i="4" a="1"/>
  <c r="H474" i="4" s="1"/>
  <c r="H475" i="4" a="1"/>
  <c r="H475" i="4" s="1"/>
  <c r="H476" i="4" a="1"/>
  <c r="H476" i="4" s="1"/>
  <c r="H477" i="4" a="1"/>
  <c r="H477" i="4" s="1"/>
  <c r="H478" i="4" a="1"/>
  <c r="H478" i="4" s="1"/>
  <c r="H479" i="4" a="1"/>
  <c r="H479" i="4" s="1"/>
  <c r="H480" i="4" a="1"/>
  <c r="H480" i="4" s="1"/>
  <c r="H481" i="4" a="1"/>
  <c r="H481" i="4" s="1"/>
  <c r="H482" i="4" a="1"/>
  <c r="H482" i="4" s="1"/>
  <c r="H483" i="4" a="1"/>
  <c r="H483" i="4" s="1"/>
  <c r="H484" i="4" a="1"/>
  <c r="H484" i="4" s="1"/>
  <c r="H485" i="4" a="1"/>
  <c r="H485" i="4" s="1"/>
  <c r="H486" i="4" a="1"/>
  <c r="H486" i="4" s="1"/>
  <c r="H487" i="4" a="1"/>
  <c r="H487" i="4" s="1"/>
  <c r="H488" i="4" a="1"/>
  <c r="H488" i="4" s="1"/>
  <c r="H489" i="4" a="1"/>
  <c r="H489" i="4" s="1"/>
  <c r="H490" i="4" a="1"/>
  <c r="H490" i="4" s="1"/>
  <c r="H491" i="4" a="1"/>
  <c r="H491" i="4" s="1"/>
  <c r="H492" i="4" a="1"/>
  <c r="H492" i="4" s="1"/>
  <c r="H493" i="4" a="1"/>
  <c r="H493" i="4" s="1"/>
  <c r="H494" i="4" a="1"/>
  <c r="H494" i="4" s="1"/>
  <c r="H495" i="4" a="1"/>
  <c r="H495" i="4" s="1"/>
  <c r="H496" i="4" a="1"/>
  <c r="H496" i="4" s="1"/>
  <c r="H497" i="4" a="1"/>
  <c r="H497" i="4" s="1"/>
  <c r="H498" i="4" a="1"/>
  <c r="H498" i="4" s="1"/>
  <c r="H499" i="4" a="1"/>
  <c r="H499" i="4" s="1"/>
  <c r="H500" i="4" a="1"/>
  <c r="H500" i="4" s="1"/>
  <c r="H501" i="4" a="1"/>
  <c r="H501" i="4" s="1"/>
  <c r="H502" i="4" a="1"/>
  <c r="H502" i="4" s="1"/>
  <c r="H503" i="4" a="1"/>
  <c r="H503" i="4" s="1"/>
  <c r="H504" i="4" a="1"/>
  <c r="H504" i="4" s="1"/>
  <c r="H505" i="4" a="1"/>
  <c r="H505" i="4" s="1"/>
  <c r="H506" i="4" a="1"/>
  <c r="H506" i="4" s="1"/>
  <c r="H507" i="4" a="1"/>
  <c r="H507" i="4" s="1"/>
  <c r="H508" i="4" a="1"/>
  <c r="H508" i="4" s="1"/>
  <c r="H509" i="4" a="1"/>
  <c r="H509" i="4" s="1"/>
  <c r="H510" i="4" a="1"/>
  <c r="H510" i="4" s="1"/>
  <c r="H511" i="4" a="1"/>
  <c r="H511" i="4" s="1"/>
  <c r="H512" i="4" a="1"/>
  <c r="H512" i="4" s="1"/>
  <c r="H513" i="4" a="1"/>
  <c r="H513" i="4" s="1"/>
  <c r="H514" i="4" a="1"/>
  <c r="H514" i="4" s="1"/>
  <c r="H515" i="4" a="1"/>
  <c r="H515" i="4" s="1"/>
  <c r="H516" i="4" a="1"/>
  <c r="H516" i="4" s="1"/>
  <c r="H517" i="4" a="1"/>
  <c r="H517" i="4" s="1"/>
  <c r="H518" i="4" a="1"/>
  <c r="H518" i="4" s="1"/>
  <c r="I518" i="4" s="1"/>
  <c r="H519" i="4" a="1"/>
  <c r="H519" i="4" s="1"/>
  <c r="H520" i="4" a="1"/>
  <c r="H520" i="4" s="1"/>
  <c r="H521" i="4" a="1"/>
  <c r="H521" i="4" s="1"/>
  <c r="H522" i="4" a="1"/>
  <c r="H522" i="4" s="1"/>
  <c r="H523" i="4" a="1"/>
  <c r="H523" i="4" s="1"/>
  <c r="I523" i="4" s="1"/>
  <c r="H524" i="4" a="1"/>
  <c r="H524" i="4" s="1"/>
  <c r="H525" i="4" a="1"/>
  <c r="H525" i="4" s="1"/>
  <c r="H526" i="4" a="1"/>
  <c r="H526" i="4" s="1"/>
  <c r="H527" i="4" a="1"/>
  <c r="H527" i="4" s="1"/>
  <c r="H528" i="4" a="1"/>
  <c r="H528" i="4" s="1"/>
  <c r="H529" i="4" a="1"/>
  <c r="H529" i="4" s="1"/>
  <c r="H530" i="4" a="1"/>
  <c r="H530" i="4" s="1"/>
  <c r="H531" i="4" a="1"/>
  <c r="H531" i="4" s="1"/>
  <c r="H532" i="4" a="1"/>
  <c r="H532" i="4" s="1"/>
  <c r="H533" i="4" a="1"/>
  <c r="H533" i="4" s="1"/>
  <c r="H534" i="4" a="1"/>
  <c r="H534" i="4" s="1"/>
  <c r="H535" i="4" a="1"/>
  <c r="H535" i="4" s="1"/>
  <c r="H536" i="4" a="1"/>
  <c r="H536" i="4" s="1"/>
  <c r="H537" i="4" a="1"/>
  <c r="H537" i="4" s="1"/>
  <c r="H538" i="4" a="1"/>
  <c r="H538" i="4" s="1"/>
  <c r="H539" i="4" a="1"/>
  <c r="H539" i="4" s="1"/>
  <c r="H540" i="4" a="1"/>
  <c r="H540" i="4" s="1"/>
  <c r="H541" i="4" a="1"/>
  <c r="H541" i="4" s="1"/>
  <c r="H542" i="4" a="1"/>
  <c r="H542" i="4" s="1"/>
  <c r="H543" i="4" a="1"/>
  <c r="H543" i="4" s="1"/>
  <c r="H544" i="4" a="1"/>
  <c r="H544" i="4" s="1"/>
  <c r="H545" i="4" a="1"/>
  <c r="H545" i="4" s="1"/>
  <c r="H546" i="4" a="1"/>
  <c r="H546" i="4" s="1"/>
  <c r="H547" i="4" a="1"/>
  <c r="H547" i="4" s="1"/>
  <c r="H548" i="4" a="1"/>
  <c r="H548" i="4" s="1"/>
  <c r="H549" i="4" a="1"/>
  <c r="H549" i="4" s="1"/>
  <c r="H550" i="4" a="1"/>
  <c r="H550" i="4" s="1"/>
  <c r="I550" i="4" s="1"/>
  <c r="H551" i="4" a="1"/>
  <c r="H551" i="4" s="1"/>
  <c r="H552" i="4" a="1"/>
  <c r="H552" i="4" s="1"/>
  <c r="H553" i="4" a="1"/>
  <c r="H553" i="4" s="1"/>
  <c r="H554" i="4" a="1"/>
  <c r="H554" i="4" s="1"/>
  <c r="H555" i="4" a="1"/>
  <c r="H555" i="4" s="1"/>
  <c r="H556" i="4" a="1"/>
  <c r="H556" i="4" s="1"/>
  <c r="H557" i="4" a="1"/>
  <c r="H557" i="4" s="1"/>
  <c r="H558" i="4" a="1"/>
  <c r="H558" i="4" s="1"/>
  <c r="H559" i="4" a="1"/>
  <c r="H559" i="4" s="1"/>
  <c r="H560" i="4" a="1"/>
  <c r="H560" i="4" s="1"/>
  <c r="H561" i="4" a="1"/>
  <c r="H561" i="4" s="1"/>
  <c r="H562" i="4" a="1"/>
  <c r="H562" i="4" s="1"/>
  <c r="H563" i="4" a="1"/>
  <c r="H563" i="4" s="1"/>
  <c r="H564" i="4" a="1"/>
  <c r="H564" i="4" s="1"/>
  <c r="H565" i="4" a="1"/>
  <c r="H565" i="4" s="1"/>
  <c r="H566" i="4" a="1"/>
  <c r="H566" i="4" s="1"/>
  <c r="H567" i="4" a="1"/>
  <c r="H567" i="4" s="1"/>
  <c r="H568" i="4" a="1"/>
  <c r="H568" i="4" s="1"/>
  <c r="H569" i="4" a="1"/>
  <c r="H569" i="4" s="1"/>
  <c r="H570" i="4" a="1"/>
  <c r="H570" i="4" s="1"/>
  <c r="H571" i="4" a="1"/>
  <c r="H571" i="4" s="1"/>
  <c r="H572" i="4" a="1"/>
  <c r="H572" i="4" s="1"/>
  <c r="H573" i="4" a="1"/>
  <c r="H573" i="4" s="1"/>
  <c r="H574" i="4" a="1"/>
  <c r="H574" i="4" s="1"/>
  <c r="H575" i="4" a="1"/>
  <c r="H575" i="4" s="1"/>
  <c r="H576" i="4" a="1"/>
  <c r="H576" i="4" s="1"/>
  <c r="H577" i="4" a="1"/>
  <c r="H577" i="4" s="1"/>
  <c r="H578" i="4" a="1"/>
  <c r="H578" i="4" s="1"/>
  <c r="H579" i="4" a="1"/>
  <c r="H579" i="4" s="1"/>
  <c r="H580" i="4" a="1"/>
  <c r="H580" i="4" s="1"/>
  <c r="H581" i="4" a="1"/>
  <c r="H581" i="4" s="1"/>
  <c r="H582" i="4" a="1"/>
  <c r="H582" i="4" s="1"/>
  <c r="H583" i="4" a="1"/>
  <c r="H583" i="4" s="1"/>
  <c r="H584" i="4" a="1"/>
  <c r="H584" i="4" s="1"/>
  <c r="H585" i="4" a="1"/>
  <c r="H585" i="4" s="1"/>
  <c r="H586" i="4" a="1"/>
  <c r="H586" i="4" s="1"/>
  <c r="H587" i="4" a="1"/>
  <c r="H587" i="4" s="1"/>
  <c r="H588" i="4" a="1"/>
  <c r="H588" i="4" s="1"/>
  <c r="H589" i="4" a="1"/>
  <c r="H589" i="4" s="1"/>
  <c r="H590" i="4" a="1"/>
  <c r="H590" i="4" s="1"/>
  <c r="H591" i="4" a="1"/>
  <c r="H591" i="4" s="1"/>
  <c r="H592" i="4" a="1"/>
  <c r="H592" i="4" s="1"/>
  <c r="H593" i="4" a="1"/>
  <c r="H593" i="4" s="1"/>
  <c r="H594" i="4" a="1"/>
  <c r="H594" i="4" s="1"/>
  <c r="H595" i="4" a="1"/>
  <c r="H595" i="4" s="1"/>
  <c r="H596" i="4" a="1"/>
  <c r="H596" i="4" s="1"/>
  <c r="H597" i="4" a="1"/>
  <c r="H597" i="4" s="1"/>
  <c r="H598" i="4" a="1"/>
  <c r="H598" i="4" s="1"/>
  <c r="H599" i="4" a="1"/>
  <c r="H599" i="4" s="1"/>
  <c r="H600" i="4" a="1"/>
  <c r="H600" i="4" s="1"/>
  <c r="H601" i="4" a="1"/>
  <c r="H601" i="4" s="1"/>
  <c r="H602" i="4" a="1"/>
  <c r="H602" i="4" s="1"/>
  <c r="H603" i="4" a="1"/>
  <c r="H603" i="4" s="1"/>
  <c r="H604" i="4" a="1"/>
  <c r="H604" i="4" s="1"/>
  <c r="H605" i="4" a="1"/>
  <c r="H605" i="4" s="1"/>
  <c r="H606" i="4" a="1"/>
  <c r="H606" i="4" s="1"/>
  <c r="H607" i="4" a="1"/>
  <c r="H607" i="4" s="1"/>
  <c r="H608" i="4" a="1"/>
  <c r="H608" i="4" s="1"/>
  <c r="H609" i="4" a="1"/>
  <c r="H609" i="4" s="1"/>
  <c r="H610" i="4" a="1"/>
  <c r="H610" i="4" s="1"/>
  <c r="H611" i="4" a="1"/>
  <c r="H611" i="4" s="1"/>
  <c r="H612" i="4" a="1"/>
  <c r="H612" i="4" s="1"/>
  <c r="H613" i="4" a="1"/>
  <c r="H613" i="4" s="1"/>
  <c r="H614" i="4" a="1"/>
  <c r="H614" i="4" s="1"/>
  <c r="H615" i="4" a="1"/>
  <c r="H615" i="4" s="1"/>
  <c r="H616" i="4" a="1"/>
  <c r="H616" i="4" s="1"/>
  <c r="H617" i="4" a="1"/>
  <c r="H617" i="4" s="1"/>
  <c r="H618" i="4" a="1"/>
  <c r="H618" i="4" s="1"/>
  <c r="H619" i="4" a="1"/>
  <c r="H619" i="4" s="1"/>
  <c r="H620" i="4" a="1"/>
  <c r="H620" i="4" s="1"/>
  <c r="H621" i="4" a="1"/>
  <c r="H621" i="4" s="1"/>
  <c r="H622" i="4" a="1"/>
  <c r="H622" i="4" s="1"/>
  <c r="I622" i="4" s="1"/>
  <c r="H623" i="4" a="1"/>
  <c r="H623" i="4" s="1"/>
  <c r="H624" i="4" a="1"/>
  <c r="H624" i="4" s="1"/>
  <c r="H625" i="4" a="1"/>
  <c r="H625" i="4" s="1"/>
  <c r="H626" i="4" a="1"/>
  <c r="H626" i="4" s="1"/>
  <c r="H627" i="4" a="1"/>
  <c r="H627" i="4" s="1"/>
  <c r="H628" i="4" a="1"/>
  <c r="H628" i="4" s="1"/>
  <c r="H629" i="4" a="1"/>
  <c r="H629" i="4" s="1"/>
  <c r="H630" i="4" a="1"/>
  <c r="H630" i="4" s="1"/>
  <c r="H631" i="4" a="1"/>
  <c r="H631" i="4" s="1"/>
  <c r="H632" i="4" a="1"/>
  <c r="H632" i="4" s="1"/>
  <c r="H633" i="4" a="1"/>
  <c r="H633" i="4" s="1"/>
  <c r="H634" i="4" a="1"/>
  <c r="H634" i="4" s="1"/>
  <c r="H635" i="4" a="1"/>
  <c r="H635" i="4" s="1"/>
  <c r="H636" i="4" a="1"/>
  <c r="H636" i="4" s="1"/>
  <c r="H637" i="4" a="1"/>
  <c r="H637" i="4" s="1"/>
  <c r="H638" i="4" a="1"/>
  <c r="H638" i="4" s="1"/>
  <c r="H639" i="4" a="1"/>
  <c r="H639" i="4" s="1"/>
  <c r="H640" i="4" a="1"/>
  <c r="H640" i="4" s="1"/>
  <c r="H641" i="4" a="1"/>
  <c r="H641" i="4" s="1"/>
  <c r="H642" i="4" a="1"/>
  <c r="H642" i="4" s="1"/>
  <c r="H643" i="4" a="1"/>
  <c r="H643" i="4" s="1"/>
  <c r="H644" i="4" a="1"/>
  <c r="H644" i="4" s="1"/>
  <c r="H645" i="4" a="1"/>
  <c r="H645" i="4" s="1"/>
  <c r="H646" i="4" a="1"/>
  <c r="H646" i="4" s="1"/>
  <c r="H647" i="4" a="1"/>
  <c r="H647" i="4" s="1"/>
  <c r="H648" i="4" a="1"/>
  <c r="H648" i="4" s="1"/>
  <c r="I648" i="4" s="1"/>
  <c r="H649" i="4" a="1"/>
  <c r="H649" i="4" s="1"/>
  <c r="H650" i="4" a="1"/>
  <c r="H650" i="4" s="1"/>
  <c r="H651" i="4" a="1"/>
  <c r="H651" i="4" s="1"/>
  <c r="H652" i="4" a="1"/>
  <c r="H652" i="4" s="1"/>
  <c r="H653" i="4" a="1"/>
  <c r="H653" i="4" s="1"/>
  <c r="H654" i="4" a="1"/>
  <c r="H654" i="4" s="1"/>
  <c r="H655" i="4" a="1"/>
  <c r="H655" i="4" s="1"/>
  <c r="H656" i="4" a="1"/>
  <c r="H656" i="4" s="1"/>
  <c r="H657" i="4" a="1"/>
  <c r="H657" i="4" s="1"/>
  <c r="H658" i="4" a="1"/>
  <c r="H658" i="4" s="1"/>
  <c r="H659" i="4" a="1"/>
  <c r="H659" i="4" s="1"/>
  <c r="H660" i="4" a="1"/>
  <c r="H660" i="4" s="1"/>
  <c r="H661" i="4" a="1"/>
  <c r="H661" i="4" s="1"/>
  <c r="H662" i="4" a="1"/>
  <c r="H662" i="4" s="1"/>
  <c r="H663" i="4" a="1"/>
  <c r="H663" i="4" s="1"/>
  <c r="H664" i="4" a="1"/>
  <c r="H664" i="4" s="1"/>
  <c r="H665" i="4" a="1"/>
  <c r="H665" i="4" s="1"/>
  <c r="H666" i="4" a="1"/>
  <c r="H666" i="4" s="1"/>
  <c r="H667" i="4" a="1"/>
  <c r="H667" i="4" s="1"/>
  <c r="H668" i="4" a="1"/>
  <c r="H668" i="4" s="1"/>
  <c r="H669" i="4" a="1"/>
  <c r="H669" i="4" s="1"/>
  <c r="H670" i="4" a="1"/>
  <c r="H670" i="4" s="1"/>
  <c r="H671" i="4" a="1"/>
  <c r="H671" i="4" s="1"/>
  <c r="H672" i="4" a="1"/>
  <c r="H672" i="4" s="1"/>
  <c r="H673" i="4" a="1"/>
  <c r="H673" i="4" s="1"/>
  <c r="H674" i="4" a="1"/>
  <c r="H674" i="4" s="1"/>
  <c r="H675" i="4" a="1"/>
  <c r="H675" i="4" s="1"/>
  <c r="H676" i="4" a="1"/>
  <c r="H676" i="4" s="1"/>
  <c r="H677" i="4" a="1"/>
  <c r="H677" i="4" s="1"/>
  <c r="H678" i="4" a="1"/>
  <c r="H678" i="4" s="1"/>
  <c r="H679" i="4" a="1"/>
  <c r="H679" i="4" s="1"/>
  <c r="H680" i="4" a="1"/>
  <c r="H680" i="4" s="1"/>
  <c r="H681" i="4" a="1"/>
  <c r="H681" i="4" s="1"/>
  <c r="H682" i="4" a="1"/>
  <c r="H682" i="4" s="1"/>
  <c r="H683" i="4" a="1"/>
  <c r="H683" i="4" s="1"/>
  <c r="H684" i="4" a="1"/>
  <c r="H684" i="4" s="1"/>
  <c r="H685" i="4" a="1"/>
  <c r="H685" i="4" s="1"/>
  <c r="H686" i="4" a="1"/>
  <c r="H686" i="4" s="1"/>
  <c r="H687" i="4" a="1"/>
  <c r="H687" i="4" s="1"/>
  <c r="H688" i="4" a="1"/>
  <c r="H688" i="4" s="1"/>
  <c r="H689" i="4" a="1"/>
  <c r="H689" i="4" s="1"/>
  <c r="H690" i="4" a="1"/>
  <c r="H690" i="4" s="1"/>
  <c r="H691" i="4" a="1"/>
  <c r="H691" i="4" s="1"/>
  <c r="H692" i="4" a="1"/>
  <c r="H692" i="4" s="1"/>
  <c r="H693" i="4" a="1"/>
  <c r="H693" i="4" s="1"/>
  <c r="I693" i="4" s="1"/>
  <c r="H694" i="4" a="1"/>
  <c r="H694" i="4" s="1"/>
  <c r="H695" i="4" a="1"/>
  <c r="H695" i="4" s="1"/>
  <c r="H696" i="4" a="1"/>
  <c r="H696" i="4" s="1"/>
  <c r="H697" i="4" a="1"/>
  <c r="H697" i="4" s="1"/>
  <c r="H698" i="4" a="1"/>
  <c r="H698" i="4" s="1"/>
  <c r="I698" i="4" s="1"/>
  <c r="H699" i="4" a="1"/>
  <c r="H699" i="4" s="1"/>
  <c r="H700" i="4" a="1"/>
  <c r="H700" i="4" s="1"/>
  <c r="H701" i="4" a="1"/>
  <c r="H701" i="4" s="1"/>
  <c r="H702" i="4" a="1"/>
  <c r="H702" i="4" s="1"/>
  <c r="H703" i="4" a="1"/>
  <c r="H703" i="4" s="1"/>
  <c r="H704" i="4" a="1"/>
  <c r="H704" i="4" s="1"/>
  <c r="H705" i="4" a="1"/>
  <c r="H705" i="4" s="1"/>
  <c r="H706" i="4" a="1"/>
  <c r="H706" i="4" s="1"/>
  <c r="H707" i="4" a="1"/>
  <c r="H707" i="4" s="1"/>
  <c r="H708" i="4" a="1"/>
  <c r="H708" i="4" s="1"/>
  <c r="H709" i="4" a="1"/>
  <c r="H709" i="4" s="1"/>
  <c r="H710" i="4" a="1"/>
  <c r="H710" i="4" s="1"/>
  <c r="H711" i="4" a="1"/>
  <c r="H711" i="4" s="1"/>
  <c r="H712" i="4" a="1"/>
  <c r="H712" i="4" s="1"/>
  <c r="H713" i="4" a="1"/>
  <c r="H713" i="4" s="1"/>
  <c r="H714" i="4" a="1"/>
  <c r="H714" i="4" s="1"/>
  <c r="H715" i="4" a="1"/>
  <c r="H715" i="4" s="1"/>
  <c r="H716" i="4" a="1"/>
  <c r="H716" i="4" s="1"/>
  <c r="H717" i="4" a="1"/>
  <c r="H717" i="4" s="1"/>
  <c r="H718" i="4" a="1"/>
  <c r="H718" i="4" s="1"/>
  <c r="H719" i="4" a="1"/>
  <c r="H719" i="4" s="1"/>
  <c r="H720" i="4" a="1"/>
  <c r="H720" i="4" s="1"/>
  <c r="H721" i="4" a="1"/>
  <c r="H721" i="4" s="1"/>
  <c r="H722" i="4" a="1"/>
  <c r="H722" i="4" s="1"/>
  <c r="H723" i="4" a="1"/>
  <c r="H723" i="4" s="1"/>
  <c r="H724" i="4" a="1"/>
  <c r="H724" i="4" s="1"/>
  <c r="H725" i="4" a="1"/>
  <c r="H725" i="4" s="1"/>
  <c r="I725" i="4" s="1"/>
  <c r="H726" i="4" a="1"/>
  <c r="H726" i="4" s="1"/>
  <c r="H727" i="4" a="1"/>
  <c r="H727" i="4" s="1"/>
  <c r="H728" i="4" a="1"/>
  <c r="H728" i="4" s="1"/>
  <c r="H729" i="4" a="1"/>
  <c r="H729" i="4" s="1"/>
  <c r="H730" i="4" a="1"/>
  <c r="H730" i="4" s="1"/>
  <c r="H731" i="4" a="1"/>
  <c r="H731" i="4" s="1"/>
  <c r="H732" i="4" a="1"/>
  <c r="H732" i="4" s="1"/>
  <c r="H733" i="4" a="1"/>
  <c r="H733" i="4" s="1"/>
  <c r="H734" i="4" a="1"/>
  <c r="H734" i="4" s="1"/>
  <c r="H735" i="4" a="1"/>
  <c r="H735" i="4" s="1"/>
  <c r="H736" i="4" a="1"/>
  <c r="H736" i="4" s="1"/>
  <c r="H737" i="4" a="1"/>
  <c r="H737" i="4" s="1"/>
  <c r="H738" i="4" a="1"/>
  <c r="H738" i="4" s="1"/>
  <c r="H739" i="4" a="1"/>
  <c r="H739" i="4" s="1"/>
  <c r="H740" i="4" a="1"/>
  <c r="H740" i="4" s="1"/>
  <c r="H741" i="4" a="1"/>
  <c r="H741" i="4" s="1"/>
  <c r="H742" i="4" a="1"/>
  <c r="H742" i="4" s="1"/>
  <c r="H743" i="4" a="1"/>
  <c r="H743" i="4" s="1"/>
  <c r="H744" i="4" a="1"/>
  <c r="H744" i="4" s="1"/>
  <c r="H745" i="4" a="1"/>
  <c r="H745" i="4" s="1"/>
  <c r="H746" i="4" a="1"/>
  <c r="H746" i="4" s="1"/>
  <c r="H747" i="4" a="1"/>
  <c r="H747" i="4" s="1"/>
  <c r="H748" i="4" a="1"/>
  <c r="H748" i="4" s="1"/>
  <c r="H749" i="4" a="1"/>
  <c r="H749" i="4" s="1"/>
  <c r="H750" i="4" a="1"/>
  <c r="H750" i="4" s="1"/>
  <c r="H751" i="4" a="1"/>
  <c r="H751" i="4" s="1"/>
  <c r="H752" i="4" a="1"/>
  <c r="H752" i="4" s="1"/>
  <c r="H753" i="4" a="1"/>
  <c r="H753" i="4" s="1"/>
  <c r="H754" i="4" a="1"/>
  <c r="H754" i="4" s="1"/>
  <c r="H755" i="4" a="1"/>
  <c r="H755" i="4" s="1"/>
  <c r="H756" i="4" a="1"/>
  <c r="H756" i="4" s="1"/>
  <c r="H757" i="4" a="1"/>
  <c r="H757" i="4" s="1"/>
  <c r="H758" i="4" a="1"/>
  <c r="H758" i="4" s="1"/>
  <c r="H759" i="4" a="1"/>
  <c r="H759" i="4" s="1"/>
  <c r="H760" i="4" a="1"/>
  <c r="H760" i="4" s="1"/>
  <c r="H761" i="4" a="1"/>
  <c r="H761" i="4" s="1"/>
  <c r="H762" i="4" a="1"/>
  <c r="H762" i="4" s="1"/>
  <c r="H763" i="4" a="1"/>
  <c r="H763" i="4" s="1"/>
  <c r="H764" i="4" a="1"/>
  <c r="H764" i="4" s="1"/>
  <c r="H765" i="4" a="1"/>
  <c r="H765" i="4" s="1"/>
  <c r="H766" i="4" a="1"/>
  <c r="H766" i="4" s="1"/>
  <c r="H767" i="4" a="1"/>
  <c r="H767" i="4" s="1"/>
  <c r="H768" i="4" a="1"/>
  <c r="H768" i="4" s="1"/>
  <c r="H769" i="4" a="1"/>
  <c r="H769" i="4" s="1"/>
  <c r="H770" i="4" a="1"/>
  <c r="H770" i="4" s="1"/>
  <c r="H771" i="4" a="1"/>
  <c r="H771" i="4" s="1"/>
  <c r="H772" i="4" a="1"/>
  <c r="H772" i="4" s="1"/>
  <c r="H773" i="4" a="1"/>
  <c r="H773" i="4" s="1"/>
  <c r="H774" i="4" a="1"/>
  <c r="H774" i="4" s="1"/>
  <c r="H775" i="4" a="1"/>
  <c r="H775" i="4" s="1"/>
  <c r="H776" i="4" a="1"/>
  <c r="H776" i="4" s="1"/>
  <c r="H777" i="4" a="1"/>
  <c r="H777" i="4" s="1"/>
  <c r="H778" i="4" a="1"/>
  <c r="H778" i="4" s="1"/>
  <c r="H779" i="4" a="1"/>
  <c r="H779" i="4" s="1"/>
  <c r="H780" i="4" a="1"/>
  <c r="H780" i="4" s="1"/>
  <c r="H781" i="4" a="1"/>
  <c r="H781" i="4" s="1"/>
  <c r="H782" i="4" a="1"/>
  <c r="H782" i="4" s="1"/>
  <c r="H783" i="4" a="1"/>
  <c r="H783" i="4" s="1"/>
  <c r="H784" i="4" a="1"/>
  <c r="H784" i="4" s="1"/>
  <c r="H785" i="4" a="1"/>
  <c r="H785" i="4" s="1"/>
  <c r="H786" i="4" a="1"/>
  <c r="H786" i="4" s="1"/>
  <c r="H787" i="4" a="1"/>
  <c r="H787" i="4" s="1"/>
  <c r="H788" i="4" a="1"/>
  <c r="H788" i="4" s="1"/>
  <c r="H789" i="4" a="1"/>
  <c r="H789" i="4" s="1"/>
  <c r="H790" i="4" a="1"/>
  <c r="H790" i="4" s="1"/>
  <c r="H791" i="4" a="1"/>
  <c r="H791" i="4" s="1"/>
  <c r="H792" i="4" a="1"/>
  <c r="H792" i="4" s="1"/>
  <c r="H793" i="4" a="1"/>
  <c r="H793" i="4" s="1"/>
  <c r="H794" i="4" a="1"/>
  <c r="H794" i="4" s="1"/>
  <c r="H795" i="4" a="1"/>
  <c r="H795" i="4" s="1"/>
  <c r="H796" i="4" a="1"/>
  <c r="H796" i="4" s="1"/>
  <c r="H797" i="4" a="1"/>
  <c r="H797" i="4" s="1"/>
  <c r="H798" i="4" a="1"/>
  <c r="H798" i="4" s="1"/>
  <c r="H799" i="4" a="1"/>
  <c r="H799" i="4" s="1"/>
  <c r="H800" i="4" a="1"/>
  <c r="H800" i="4" s="1"/>
  <c r="H801" i="4" a="1"/>
  <c r="H801" i="4" s="1"/>
  <c r="H802" i="4" a="1"/>
  <c r="H802" i="4" s="1"/>
  <c r="H803" i="4" a="1"/>
  <c r="H803" i="4" s="1"/>
  <c r="H804" i="4" a="1"/>
  <c r="H804" i="4" s="1"/>
  <c r="H805" i="4" a="1"/>
  <c r="H805" i="4" s="1"/>
  <c r="H806" i="4" a="1"/>
  <c r="H806" i="4" s="1"/>
  <c r="H807" i="4" a="1"/>
  <c r="H807" i="4" s="1"/>
  <c r="H808" i="4" a="1"/>
  <c r="H808" i="4" s="1"/>
  <c r="H809" i="4" a="1"/>
  <c r="H809" i="4" s="1"/>
  <c r="H810" i="4" a="1"/>
  <c r="H810" i="4" s="1"/>
  <c r="H811" i="4" a="1"/>
  <c r="H811" i="4" s="1"/>
  <c r="H812" i="4" a="1"/>
  <c r="H812" i="4" s="1"/>
  <c r="H813" i="4" a="1"/>
  <c r="H813" i="4" s="1"/>
  <c r="H814" i="4" a="1"/>
  <c r="H814" i="4" s="1"/>
  <c r="H815" i="4" a="1"/>
  <c r="H815" i="4" s="1"/>
  <c r="H816" i="4" a="1"/>
  <c r="H816" i="4" s="1"/>
  <c r="H817" i="4" a="1"/>
  <c r="H817" i="4" s="1"/>
  <c r="H818" i="4" a="1"/>
  <c r="H818" i="4" s="1"/>
  <c r="H819" i="4" a="1"/>
  <c r="H819" i="4" s="1"/>
  <c r="H820" i="4" a="1"/>
  <c r="H820" i="4" s="1"/>
  <c r="H821" i="4" a="1"/>
  <c r="H821" i="4" s="1"/>
  <c r="H822" i="4" a="1"/>
  <c r="H822" i="4" s="1"/>
  <c r="H823" i="4" a="1"/>
  <c r="H823" i="4" s="1"/>
  <c r="H824" i="4" a="1"/>
  <c r="H824" i="4" s="1"/>
  <c r="H825" i="4" a="1"/>
  <c r="H825" i="4" s="1"/>
  <c r="H826" i="4" a="1"/>
  <c r="H826" i="4" s="1"/>
  <c r="H827" i="4" a="1"/>
  <c r="H827" i="4" s="1"/>
  <c r="H828" i="4" a="1"/>
  <c r="H828" i="4" s="1"/>
  <c r="H829" i="4" a="1"/>
  <c r="H829" i="4" s="1"/>
  <c r="H830" i="4" a="1"/>
  <c r="H830" i="4" s="1"/>
  <c r="H831" i="4" a="1"/>
  <c r="H831" i="4" s="1"/>
  <c r="H832" i="4" a="1"/>
  <c r="H832" i="4" s="1"/>
  <c r="H833" i="4" a="1"/>
  <c r="H833" i="4" s="1"/>
  <c r="H834" i="4" a="1"/>
  <c r="H834" i="4" s="1"/>
  <c r="H835" i="4" a="1"/>
  <c r="H835" i="4" s="1"/>
  <c r="H836" i="4" a="1"/>
  <c r="H836" i="4" s="1"/>
  <c r="H837" i="4" a="1"/>
  <c r="H837" i="4" s="1"/>
  <c r="H838" i="4" a="1"/>
  <c r="H838" i="4" s="1"/>
  <c r="H839" i="4" a="1"/>
  <c r="H839" i="4" s="1"/>
  <c r="H840" i="4" a="1"/>
  <c r="H840" i="4" s="1"/>
  <c r="H841" i="4" a="1"/>
  <c r="H841" i="4" s="1"/>
  <c r="H842" i="4" a="1"/>
  <c r="H842" i="4" s="1"/>
  <c r="H843" i="4" a="1"/>
  <c r="H843" i="4" s="1"/>
  <c r="H844" i="4" a="1"/>
  <c r="H844" i="4" s="1"/>
  <c r="H845" i="4" a="1"/>
  <c r="H845" i="4" s="1"/>
  <c r="H846" i="4" a="1"/>
  <c r="H846" i="4" s="1"/>
  <c r="H847" i="4" a="1"/>
  <c r="H847" i="4" s="1"/>
  <c r="H848" i="4" a="1"/>
  <c r="H848" i="4" s="1"/>
  <c r="H849" i="4" a="1"/>
  <c r="H849" i="4" s="1"/>
  <c r="H850" i="4" a="1"/>
  <c r="H850" i="4" s="1"/>
  <c r="H851" i="4" a="1"/>
  <c r="H851" i="4" s="1"/>
  <c r="H852" i="4" a="1"/>
  <c r="H852" i="4" s="1"/>
  <c r="H853" i="4" a="1"/>
  <c r="H853" i="4" s="1"/>
  <c r="H854" i="4" a="1"/>
  <c r="H854" i="4" s="1"/>
  <c r="H855" i="4" a="1"/>
  <c r="H855" i="4" s="1"/>
  <c r="H856" i="4" a="1"/>
  <c r="H856" i="4" s="1"/>
  <c r="H857" i="4" a="1"/>
  <c r="H857" i="4" s="1"/>
  <c r="H858" i="4" a="1"/>
  <c r="H858" i="4" s="1"/>
  <c r="H859" i="4" a="1"/>
  <c r="H859" i="4" s="1"/>
  <c r="H860" i="4" a="1"/>
  <c r="H860" i="4" s="1"/>
  <c r="H861" i="4" a="1"/>
  <c r="H861" i="4" s="1"/>
  <c r="H862" i="4" a="1"/>
  <c r="H862" i="4" s="1"/>
  <c r="H863" i="4" a="1"/>
  <c r="H863" i="4" s="1"/>
  <c r="H864" i="4" a="1"/>
  <c r="H864" i="4" s="1"/>
  <c r="H865" i="4" a="1"/>
  <c r="H865" i="4" s="1"/>
  <c r="H866" i="4" a="1"/>
  <c r="H866" i="4" s="1"/>
  <c r="H867" i="4" a="1"/>
  <c r="H867" i="4" s="1"/>
  <c r="H868" i="4" a="1"/>
  <c r="H868" i="4" s="1"/>
  <c r="H869" i="4" a="1"/>
  <c r="H869" i="4" s="1"/>
  <c r="H870" i="4" a="1"/>
  <c r="H870" i="4" s="1"/>
  <c r="H871" i="4" a="1"/>
  <c r="H871" i="4" s="1"/>
  <c r="H872" i="4" a="1"/>
  <c r="H872" i="4" s="1"/>
  <c r="H873" i="4" a="1"/>
  <c r="H873" i="4" s="1"/>
  <c r="H874" i="4" a="1"/>
  <c r="H874" i="4" s="1"/>
  <c r="H875" i="4" a="1"/>
  <c r="H875" i="4" s="1"/>
  <c r="H876" i="4" a="1"/>
  <c r="H876" i="4" s="1"/>
  <c r="H877" i="4" a="1"/>
  <c r="H877" i="4" s="1"/>
  <c r="H878" i="4" a="1"/>
  <c r="H878" i="4" s="1"/>
  <c r="H879" i="4" a="1"/>
  <c r="H879" i="4" s="1"/>
  <c r="H880" i="4" a="1"/>
  <c r="H880" i="4" s="1"/>
  <c r="H881" i="4" a="1"/>
  <c r="H881" i="4" s="1"/>
  <c r="H882" i="4" a="1"/>
  <c r="H882" i="4" s="1"/>
  <c r="H883" i="4" a="1"/>
  <c r="H883" i="4" s="1"/>
  <c r="H884" i="4" a="1"/>
  <c r="H884" i="4" s="1"/>
  <c r="H885" i="4" a="1"/>
  <c r="H885" i="4" s="1"/>
  <c r="H886" i="4" a="1"/>
  <c r="H886" i="4" s="1"/>
  <c r="H887" i="4" a="1"/>
  <c r="H887" i="4" s="1"/>
  <c r="H888" i="4" a="1"/>
  <c r="H888" i="4" s="1"/>
  <c r="H889" i="4" a="1"/>
  <c r="H889" i="4" s="1"/>
  <c r="H890" i="4" a="1"/>
  <c r="H890" i="4" s="1"/>
  <c r="H891" i="4" a="1"/>
  <c r="H891" i="4" s="1"/>
  <c r="H892" i="4" a="1"/>
  <c r="H892" i="4" s="1"/>
  <c r="H893" i="4" a="1"/>
  <c r="H893" i="4" s="1"/>
  <c r="H894" i="4" a="1"/>
  <c r="H894" i="4" s="1"/>
  <c r="H895" i="4" a="1"/>
  <c r="H895" i="4" s="1"/>
  <c r="H896" i="4" a="1"/>
  <c r="H896" i="4" s="1"/>
  <c r="H897" i="4" a="1"/>
  <c r="H897" i="4" s="1"/>
  <c r="H898" i="4" a="1"/>
  <c r="H898" i="4" s="1"/>
  <c r="H899" i="4" a="1"/>
  <c r="H899" i="4" s="1"/>
  <c r="H900" i="4" a="1"/>
  <c r="H900" i="4" s="1"/>
  <c r="H901" i="4" a="1"/>
  <c r="H901" i="4" s="1"/>
  <c r="H902" i="4" a="1"/>
  <c r="H902" i="4" s="1"/>
  <c r="H903" i="4" a="1"/>
  <c r="H903" i="4" s="1"/>
  <c r="H904" i="4" a="1"/>
  <c r="H904" i="4" s="1"/>
  <c r="H905" i="4" a="1"/>
  <c r="H905" i="4" s="1"/>
  <c r="H906" i="4" a="1"/>
  <c r="H906" i="4" s="1"/>
  <c r="H907" i="4" a="1"/>
  <c r="H907" i="4" s="1"/>
  <c r="H908" i="4" a="1"/>
  <c r="H908" i="4" s="1"/>
  <c r="H909" i="4" a="1"/>
  <c r="H909" i="4" s="1"/>
  <c r="H910" i="4" a="1"/>
  <c r="H910" i="4" s="1"/>
  <c r="H911" i="4" a="1"/>
  <c r="H911" i="4" s="1"/>
  <c r="H912" i="4" a="1"/>
  <c r="H912" i="4" s="1"/>
  <c r="H913" i="4" a="1"/>
  <c r="H913" i="4" s="1"/>
  <c r="H914" i="4" a="1"/>
  <c r="H914" i="4" s="1"/>
  <c r="H915" i="4" a="1"/>
  <c r="H915" i="4" s="1"/>
  <c r="H916" i="4" a="1"/>
  <c r="H916" i="4" s="1"/>
  <c r="H917" i="4" a="1"/>
  <c r="H917" i="4" s="1"/>
  <c r="H918" i="4" a="1"/>
  <c r="H918" i="4" s="1"/>
  <c r="H919" i="4" a="1"/>
  <c r="H919" i="4" s="1"/>
  <c r="H920" i="4" a="1"/>
  <c r="H920" i="4" s="1"/>
  <c r="H921" i="4" a="1"/>
  <c r="H921" i="4" s="1"/>
  <c r="H922" i="4" a="1"/>
  <c r="H922" i="4" s="1"/>
  <c r="H923" i="4" a="1"/>
  <c r="H923" i="4" s="1"/>
  <c r="H924" i="4" a="1"/>
  <c r="H924" i="4" s="1"/>
  <c r="H925" i="4" a="1"/>
  <c r="H925" i="4" s="1"/>
  <c r="H926" i="4" a="1"/>
  <c r="H926" i="4" s="1"/>
  <c r="H927" i="4" a="1"/>
  <c r="H927" i="4" s="1"/>
  <c r="H928" i="4" a="1"/>
  <c r="H928" i="4" s="1"/>
  <c r="H929" i="4" a="1"/>
  <c r="H929" i="4" s="1"/>
  <c r="H930" i="4" a="1"/>
  <c r="H930" i="4" s="1"/>
  <c r="H931" i="4" a="1"/>
  <c r="H931" i="4" s="1"/>
  <c r="H932" i="4" a="1"/>
  <c r="H932" i="4" s="1"/>
  <c r="H933" i="4" a="1"/>
  <c r="H933" i="4" s="1"/>
  <c r="H934" i="4" a="1"/>
  <c r="H934" i="4" s="1"/>
  <c r="H935" i="4" a="1"/>
  <c r="H935" i="4" s="1"/>
  <c r="H936" i="4" a="1"/>
  <c r="H936" i="4" s="1"/>
  <c r="H937" i="4" a="1"/>
  <c r="H937" i="4" s="1"/>
  <c r="H938" i="4" a="1"/>
  <c r="H938" i="4" s="1"/>
  <c r="H939" i="4" a="1"/>
  <c r="H939" i="4" s="1"/>
  <c r="H940" i="4" a="1"/>
  <c r="H940" i="4" s="1"/>
  <c r="H941" i="4" a="1"/>
  <c r="H941" i="4" s="1"/>
  <c r="H942" i="4" a="1"/>
  <c r="H942" i="4" s="1"/>
  <c r="H943" i="4" a="1"/>
  <c r="H943" i="4" s="1"/>
  <c r="H944" i="4" a="1"/>
  <c r="H944" i="4" s="1"/>
  <c r="H945" i="4" a="1"/>
  <c r="H945" i="4" s="1"/>
  <c r="H946" i="4" a="1"/>
  <c r="H946" i="4" s="1"/>
  <c r="H947" i="4" a="1"/>
  <c r="H947" i="4" s="1"/>
  <c r="H948" i="4" a="1"/>
  <c r="H948" i="4" s="1"/>
  <c r="H949" i="4" a="1"/>
  <c r="H949" i="4" s="1"/>
  <c r="H950" i="4" a="1"/>
  <c r="H950" i="4" s="1"/>
  <c r="H951" i="4" a="1"/>
  <c r="H951" i="4" s="1"/>
  <c r="H952" i="4" a="1"/>
  <c r="H952" i="4" s="1"/>
  <c r="H953" i="4" a="1"/>
  <c r="H953" i="4" s="1"/>
  <c r="H954" i="4" a="1"/>
  <c r="H954" i="4" s="1"/>
  <c r="H955" i="4" a="1"/>
  <c r="H955" i="4" s="1"/>
  <c r="H956" i="4" a="1"/>
  <c r="H956" i="4" s="1"/>
  <c r="H957" i="4" a="1"/>
  <c r="H957" i="4" s="1"/>
  <c r="H958" i="4" a="1"/>
  <c r="H958" i="4" s="1"/>
  <c r="H959" i="4" a="1"/>
  <c r="H959" i="4" s="1"/>
  <c r="H960" i="4" a="1"/>
  <c r="H960" i="4" s="1"/>
  <c r="H961" i="4" a="1"/>
  <c r="H961" i="4" s="1"/>
  <c r="H962" i="4" a="1"/>
  <c r="H962" i="4" s="1"/>
  <c r="H963" i="4" a="1"/>
  <c r="H963" i="4" s="1"/>
  <c r="H964" i="4" a="1"/>
  <c r="H964" i="4" s="1"/>
  <c r="H965" i="4" a="1"/>
  <c r="H965" i="4" s="1"/>
  <c r="H966" i="4" a="1"/>
  <c r="H966" i="4" s="1"/>
  <c r="H967" i="4" a="1"/>
  <c r="H967" i="4" s="1"/>
  <c r="H968" i="4" a="1"/>
  <c r="H968" i="4" s="1"/>
  <c r="H969" i="4" a="1"/>
  <c r="H969" i="4" s="1"/>
  <c r="H970" i="4" a="1"/>
  <c r="H970" i="4" s="1"/>
  <c r="H971" i="4" a="1"/>
  <c r="H971" i="4" s="1"/>
  <c r="H972" i="4" a="1"/>
  <c r="H972" i="4" s="1"/>
  <c r="H973" i="4" a="1"/>
  <c r="H973" i="4" s="1"/>
  <c r="H974" i="4" a="1"/>
  <c r="H974" i="4" s="1"/>
  <c r="H975" i="4" a="1"/>
  <c r="H975" i="4" s="1"/>
  <c r="H976" i="4" a="1"/>
  <c r="H976" i="4" s="1"/>
  <c r="H977" i="4" a="1"/>
  <c r="H977" i="4" s="1"/>
  <c r="H978" i="4" a="1"/>
  <c r="H978" i="4" s="1"/>
  <c r="H979" i="4" a="1"/>
  <c r="H979" i="4" s="1"/>
  <c r="H980" i="4" a="1"/>
  <c r="H980" i="4" s="1"/>
  <c r="H981" i="4" a="1"/>
  <c r="H981" i="4" s="1"/>
  <c r="H982" i="4" a="1"/>
  <c r="H982" i="4" s="1"/>
  <c r="H983" i="4" a="1"/>
  <c r="H983" i="4" s="1"/>
  <c r="H984" i="4" a="1"/>
  <c r="H984" i="4" s="1"/>
  <c r="H985" i="4" a="1"/>
  <c r="H985" i="4" s="1"/>
  <c r="H986" i="4" a="1"/>
  <c r="H986" i="4" s="1"/>
  <c r="H987" i="4" a="1"/>
  <c r="H987" i="4" s="1"/>
  <c r="H988" i="4" a="1"/>
  <c r="H988" i="4" s="1"/>
  <c r="H989" i="4" a="1"/>
  <c r="H989" i="4" s="1"/>
  <c r="H990" i="4" a="1"/>
  <c r="H990" i="4" s="1"/>
  <c r="H991" i="4" a="1"/>
  <c r="H991" i="4" s="1"/>
  <c r="H992" i="4" a="1"/>
  <c r="H992" i="4" s="1"/>
  <c r="H993" i="4" a="1"/>
  <c r="H993" i="4" s="1"/>
  <c r="H994" i="4" a="1"/>
  <c r="H994" i="4" s="1"/>
  <c r="H995" i="4" a="1"/>
  <c r="H995" i="4" s="1"/>
  <c r="H996" i="4" a="1"/>
  <c r="H996" i="4" s="1"/>
  <c r="H997" i="4" a="1"/>
  <c r="H997" i="4" s="1"/>
  <c r="H998" i="4" a="1"/>
  <c r="H998" i="4" s="1"/>
  <c r="H999" i="4" a="1"/>
  <c r="H999" i="4" s="1"/>
  <c r="H1000" i="4" a="1"/>
  <c r="H1000" i="4" s="1"/>
  <c r="H1001" i="4" a="1"/>
  <c r="H1001" i="4" s="1"/>
  <c r="H1002" i="4" a="1"/>
  <c r="H1002" i="4" s="1"/>
  <c r="H1003" i="4" a="1"/>
  <c r="H1003" i="4" s="1"/>
  <c r="H1004" i="4" a="1"/>
  <c r="H1004" i="4" s="1"/>
  <c r="H1005" i="4" a="1"/>
  <c r="H1005" i="4" s="1"/>
  <c r="H1006" i="4" a="1"/>
  <c r="H1006" i="4" s="1"/>
  <c r="H1007" i="4" a="1"/>
  <c r="H1007" i="4" s="1"/>
  <c r="H1008" i="4" a="1"/>
  <c r="H1008" i="4" s="1"/>
  <c r="H1009" i="4" a="1"/>
  <c r="H1009" i="4" s="1"/>
  <c r="H1010" i="4" a="1"/>
  <c r="H1010" i="4" s="1"/>
  <c r="H1011" i="4" a="1"/>
  <c r="H1011" i="4" s="1"/>
  <c r="H1012" i="4" a="1"/>
  <c r="H1012" i="4" s="1"/>
  <c r="H1013" i="4" a="1"/>
  <c r="H1013" i="4" s="1"/>
  <c r="H1014" i="4" a="1"/>
  <c r="H1014" i="4" s="1"/>
  <c r="H1015" i="4" a="1"/>
  <c r="H1015" i="4" s="1"/>
  <c r="H1016" i="4" a="1"/>
  <c r="H1016" i="4" s="1"/>
  <c r="H1017" i="4" a="1"/>
  <c r="H1017" i="4" s="1"/>
  <c r="H1018" i="4" a="1"/>
  <c r="H1018" i="4" s="1"/>
  <c r="H1019" i="4" a="1"/>
  <c r="H1019" i="4" s="1"/>
  <c r="H1020" i="4" a="1"/>
  <c r="H1020" i="4" s="1"/>
  <c r="H1021" i="4" a="1"/>
  <c r="H1021" i="4" s="1"/>
  <c r="H1022" i="4" a="1"/>
  <c r="H1022" i="4" s="1"/>
  <c r="H1023" i="4" a="1"/>
  <c r="H1023" i="4" s="1"/>
  <c r="H1024" i="4" a="1"/>
  <c r="H1024" i="4" s="1"/>
  <c r="H1025" i="4" a="1"/>
  <c r="H1025" i="4" s="1"/>
  <c r="H1026" i="4" a="1"/>
  <c r="H1026" i="4" s="1"/>
  <c r="H1027" i="4" a="1"/>
  <c r="H1027" i="4" s="1"/>
  <c r="H1028" i="4" a="1"/>
  <c r="H1028" i="4" s="1"/>
  <c r="H1029" i="4" a="1"/>
  <c r="H1029" i="4" s="1"/>
  <c r="H1030" i="4" a="1"/>
  <c r="H1030" i="4" s="1"/>
  <c r="H1031" i="4" a="1"/>
  <c r="H1031" i="4" s="1"/>
  <c r="H1032" i="4" a="1"/>
  <c r="H1032" i="4" s="1"/>
  <c r="H1033" i="4" a="1"/>
  <c r="H1033" i="4" s="1"/>
  <c r="H1034" i="4" a="1"/>
  <c r="H1034" i="4" s="1"/>
  <c r="H1035" i="4" a="1"/>
  <c r="H1035" i="4" s="1"/>
  <c r="H1036" i="4" a="1"/>
  <c r="H1036" i="4" s="1"/>
  <c r="H1037" i="4" a="1"/>
  <c r="H1037" i="4" s="1"/>
  <c r="H1038" i="4" a="1"/>
  <c r="H1038" i="4" s="1"/>
  <c r="H1039" i="4" a="1"/>
  <c r="H1039" i="4" s="1"/>
  <c r="H1040" i="4" a="1"/>
  <c r="H1040" i="4" s="1"/>
  <c r="H1041" i="4" a="1"/>
  <c r="H1041" i="4" s="1"/>
  <c r="H1042" i="4" a="1"/>
  <c r="H1042" i="4" s="1"/>
  <c r="H1043" i="4" a="1"/>
  <c r="H1043" i="4" s="1"/>
  <c r="H1044" i="4" a="1"/>
  <c r="H1044" i="4" s="1"/>
  <c r="H1045" i="4" a="1"/>
  <c r="H1045" i="4" s="1"/>
  <c r="H1046" i="4" a="1"/>
  <c r="H1046" i="4" s="1"/>
  <c r="H1047" i="4" a="1"/>
  <c r="H1047" i="4" s="1"/>
  <c r="H1048" i="4" a="1"/>
  <c r="H1048" i="4" s="1"/>
  <c r="H1049" i="4" a="1"/>
  <c r="H1049" i="4" s="1"/>
  <c r="H1050" i="4" a="1"/>
  <c r="H1050" i="4" s="1"/>
  <c r="H1051" i="4" a="1"/>
  <c r="H1051" i="4" s="1"/>
  <c r="H1052" i="4" a="1"/>
  <c r="H1052" i="4" s="1"/>
  <c r="H1053" i="4" a="1"/>
  <c r="H1053" i="4" s="1"/>
  <c r="H1054" i="4" a="1"/>
  <c r="H1054" i="4" s="1"/>
  <c r="H1055" i="4" a="1"/>
  <c r="H1055" i="4" s="1"/>
  <c r="H1056" i="4" a="1"/>
  <c r="H1056" i="4" s="1"/>
  <c r="H1057" i="4" a="1"/>
  <c r="H1057" i="4" s="1"/>
  <c r="H1058" i="4" a="1"/>
  <c r="H1058" i="4" s="1"/>
  <c r="H1059" i="4" a="1"/>
  <c r="H1059" i="4" s="1"/>
  <c r="H1060" i="4" a="1"/>
  <c r="H1060" i="4" s="1"/>
  <c r="H1061" i="4" a="1"/>
  <c r="H1061" i="4" s="1"/>
  <c r="H1062" i="4" a="1"/>
  <c r="H1062" i="4" s="1"/>
  <c r="H1063" i="4" a="1"/>
  <c r="H1063" i="4" s="1"/>
  <c r="H1064" i="4" a="1"/>
  <c r="H1064" i="4" s="1"/>
  <c r="H1065" i="4" a="1"/>
  <c r="H1065" i="4" s="1"/>
  <c r="H1066" i="4" a="1"/>
  <c r="H1066" i="4" s="1"/>
  <c r="H1067" i="4" a="1"/>
  <c r="H1067" i="4" s="1"/>
  <c r="H1068" i="4" a="1"/>
  <c r="H1068" i="4" s="1"/>
  <c r="H1069" i="4" a="1"/>
  <c r="H1069" i="4" s="1"/>
  <c r="H1070" i="4" a="1"/>
  <c r="H1070" i="4" s="1"/>
  <c r="H1071" i="4" a="1"/>
  <c r="H1071" i="4" s="1"/>
  <c r="H1072" i="4" a="1"/>
  <c r="H1072" i="4" s="1"/>
  <c r="H1073" i="4" a="1"/>
  <c r="H1073" i="4" s="1"/>
  <c r="H1074" i="4" a="1"/>
  <c r="H1074" i="4" s="1"/>
  <c r="H1075" i="4" a="1"/>
  <c r="H1075" i="4" s="1"/>
  <c r="H1076" i="4" a="1"/>
  <c r="H1076" i="4" s="1"/>
  <c r="H1077" i="4" a="1"/>
  <c r="H1077" i="4" s="1"/>
  <c r="H1078" i="4" a="1"/>
  <c r="H1078" i="4" s="1"/>
  <c r="H1079" i="4" a="1"/>
  <c r="H1079" i="4" s="1"/>
  <c r="H1080" i="4" a="1"/>
  <c r="H1080" i="4" s="1"/>
  <c r="H1081" i="4" a="1"/>
  <c r="H1081" i="4" s="1"/>
  <c r="H1082" i="4" a="1"/>
  <c r="H1082" i="4" s="1"/>
  <c r="H1083" i="4" a="1"/>
  <c r="H1083" i="4" s="1"/>
  <c r="H1084" i="4" a="1"/>
  <c r="H1084" i="4" s="1"/>
  <c r="H1085" i="4" a="1"/>
  <c r="H1085" i="4" s="1"/>
  <c r="H1086" i="4" a="1"/>
  <c r="H1086" i="4" s="1"/>
  <c r="H1087" i="4" a="1"/>
  <c r="H1087" i="4" s="1"/>
  <c r="H1088" i="4" a="1"/>
  <c r="H1088" i="4" s="1"/>
  <c r="H1089" i="4" a="1"/>
  <c r="H1089" i="4" s="1"/>
  <c r="H1090" i="4" a="1"/>
  <c r="H1090" i="4" s="1"/>
  <c r="H1091" i="4" a="1"/>
  <c r="H1091" i="4" s="1"/>
  <c r="H1092" i="4" a="1"/>
  <c r="H1092" i="4" s="1"/>
  <c r="H1093" i="4" a="1"/>
  <c r="H1093" i="4" s="1"/>
  <c r="H1094" i="4" a="1"/>
  <c r="H1094" i="4" s="1"/>
  <c r="H1095" i="4" a="1"/>
  <c r="H1095" i="4" s="1"/>
  <c r="H1096" i="4" a="1"/>
  <c r="H1096" i="4" s="1"/>
  <c r="H1097" i="4" a="1"/>
  <c r="H1097" i="4" s="1"/>
  <c r="H1098" i="4" a="1"/>
  <c r="H1098" i="4" s="1"/>
  <c r="H1099" i="4" a="1"/>
  <c r="H1099" i="4" s="1"/>
  <c r="H1100" i="4" a="1"/>
  <c r="H1100" i="4" s="1"/>
  <c r="H1101" i="4" a="1"/>
  <c r="H1101" i="4" s="1"/>
  <c r="H1102" i="4" a="1"/>
  <c r="H1102" i="4" s="1"/>
  <c r="H1103" i="4" a="1"/>
  <c r="H1103" i="4" s="1"/>
  <c r="H1104" i="4" a="1"/>
  <c r="H1104" i="4" s="1"/>
  <c r="H1105" i="4" a="1"/>
  <c r="H1105" i="4" s="1"/>
  <c r="H1106" i="4" a="1"/>
  <c r="H1106" i="4" s="1"/>
  <c r="H1107" i="4" a="1"/>
  <c r="H1107" i="4" s="1"/>
  <c r="H1108" i="4" a="1"/>
  <c r="H1108" i="4" s="1"/>
  <c r="H1109" i="4" a="1"/>
  <c r="H1109" i="4" s="1"/>
  <c r="H1110" i="4" a="1"/>
  <c r="H1110" i="4" s="1"/>
  <c r="H1111" i="4" a="1"/>
  <c r="H1111" i="4" s="1"/>
  <c r="H1112" i="4" a="1"/>
  <c r="H1112" i="4" s="1"/>
  <c r="H1113" i="4" a="1"/>
  <c r="H1113" i="4" s="1"/>
  <c r="H1114" i="4" a="1"/>
  <c r="H1114" i="4" s="1"/>
  <c r="H1115" i="4" a="1"/>
  <c r="H1115" i="4" s="1"/>
  <c r="H1116" i="4" a="1"/>
  <c r="H1116" i="4" s="1"/>
  <c r="H1117" i="4" a="1"/>
  <c r="H1117" i="4" s="1"/>
  <c r="H1118" i="4" a="1"/>
  <c r="H1118" i="4" s="1"/>
  <c r="H1119" i="4" a="1"/>
  <c r="H1119" i="4" s="1"/>
  <c r="H1120" i="4" a="1"/>
  <c r="H1120" i="4" s="1"/>
  <c r="H1121" i="4" a="1"/>
  <c r="H1121" i="4" s="1"/>
  <c r="H1122" i="4" a="1"/>
  <c r="H1122" i="4" s="1"/>
  <c r="H1123" i="4" a="1"/>
  <c r="H1123" i="4" s="1"/>
  <c r="H1124" i="4" a="1"/>
  <c r="H1124" i="4" s="1"/>
  <c r="H1125" i="4" a="1"/>
  <c r="H1125" i="4" s="1"/>
  <c r="H1126" i="4" a="1"/>
  <c r="H1126" i="4" s="1"/>
  <c r="H1127" i="4" a="1"/>
  <c r="H1127" i="4" s="1"/>
  <c r="H1128" i="4" a="1"/>
  <c r="H1128" i="4" s="1"/>
  <c r="H1129" i="4" a="1"/>
  <c r="H1129" i="4" s="1"/>
  <c r="H1130" i="4" a="1"/>
  <c r="H1130" i="4" s="1"/>
  <c r="H1131" i="4" a="1"/>
  <c r="H1131" i="4" s="1"/>
  <c r="H1132" i="4" a="1"/>
  <c r="H1132" i="4" s="1"/>
  <c r="H1133" i="4" a="1"/>
  <c r="H1133" i="4" s="1"/>
  <c r="H1134" i="4" a="1"/>
  <c r="H1134" i="4" s="1"/>
  <c r="H1135" i="4" a="1"/>
  <c r="H1135" i="4" s="1"/>
  <c r="H1136" i="4" a="1"/>
  <c r="H1136" i="4" s="1"/>
  <c r="H1137" i="4" a="1"/>
  <c r="H1137" i="4" s="1"/>
  <c r="H1138" i="4" a="1"/>
  <c r="H1138" i="4" s="1"/>
  <c r="H1139" i="4" a="1"/>
  <c r="H1139" i="4" s="1"/>
  <c r="H1140" i="4" a="1"/>
  <c r="H1140" i="4" s="1"/>
  <c r="H1141" i="4" a="1"/>
  <c r="H1141" i="4" s="1"/>
  <c r="H1142" i="4" a="1"/>
  <c r="H1142" i="4" s="1"/>
  <c r="H1143" i="4" a="1"/>
  <c r="H1143" i="4" s="1"/>
  <c r="H1144" i="4" a="1"/>
  <c r="H1144" i="4" s="1"/>
  <c r="H1145" i="4" a="1"/>
  <c r="H1145" i="4" s="1"/>
  <c r="H1146" i="4" a="1"/>
  <c r="H1146" i="4" s="1"/>
  <c r="H1147" i="4" a="1"/>
  <c r="H1147" i="4" s="1"/>
  <c r="H1148" i="4" a="1"/>
  <c r="H1148" i="4" s="1"/>
  <c r="H1149" i="4" a="1"/>
  <c r="H1149" i="4" s="1"/>
  <c r="H1150" i="4" a="1"/>
  <c r="H1150" i="4" s="1"/>
  <c r="H1151" i="4" a="1"/>
  <c r="H1151" i="4" s="1"/>
  <c r="H1152" i="4" a="1"/>
  <c r="H1152" i="4" s="1"/>
  <c r="H1153" i="4" a="1"/>
  <c r="H1153" i="4" s="1"/>
  <c r="H1154" i="4" a="1"/>
  <c r="H1154" i="4" s="1"/>
  <c r="H1155" i="4" a="1"/>
  <c r="H1155" i="4" s="1"/>
  <c r="H1156" i="4" a="1"/>
  <c r="H1156" i="4" s="1"/>
  <c r="H1157" i="4" a="1"/>
  <c r="H1157" i="4" s="1"/>
  <c r="H1158" i="4" a="1"/>
  <c r="H1158" i="4" s="1"/>
  <c r="H1159" i="4" a="1"/>
  <c r="H1159" i="4" s="1"/>
  <c r="H1160" i="4" a="1"/>
  <c r="H1160" i="4" s="1"/>
  <c r="H1161" i="4" a="1"/>
  <c r="H1161" i="4" s="1"/>
  <c r="H1162" i="4" a="1"/>
  <c r="H1162" i="4" s="1"/>
  <c r="H1163" i="4" a="1"/>
  <c r="H1163" i="4" s="1"/>
  <c r="H1164" i="4" a="1"/>
  <c r="H1164" i="4" s="1"/>
  <c r="H1165" i="4" a="1"/>
  <c r="H1165" i="4" s="1"/>
  <c r="H1166" i="4" a="1"/>
  <c r="H1166" i="4" s="1"/>
  <c r="H1167" i="4" a="1"/>
  <c r="H1167" i="4" s="1"/>
  <c r="H1168" i="4" a="1"/>
  <c r="H1168" i="4" s="1"/>
  <c r="H1169" i="4" a="1"/>
  <c r="H1169" i="4" s="1"/>
  <c r="H1170" i="4" a="1"/>
  <c r="H1170" i="4" s="1"/>
  <c r="H1171" i="4" a="1"/>
  <c r="H1171" i="4" s="1"/>
  <c r="H1172" i="4" a="1"/>
  <c r="H1172" i="4" s="1"/>
  <c r="H1173" i="4" a="1"/>
  <c r="H1173" i="4" s="1"/>
  <c r="H1174" i="4" a="1"/>
  <c r="H1174" i="4" s="1"/>
  <c r="H1175" i="4" a="1"/>
  <c r="H1175" i="4" s="1"/>
  <c r="H1176" i="4" a="1"/>
  <c r="H1176" i="4" s="1"/>
  <c r="H1177" i="4" a="1"/>
  <c r="H1177" i="4" s="1"/>
  <c r="H1178" i="4" a="1"/>
  <c r="H1178" i="4" s="1"/>
  <c r="H1179" i="4" a="1"/>
  <c r="H1179" i="4" s="1"/>
  <c r="H1180" i="4" a="1"/>
  <c r="H1180" i="4" s="1"/>
  <c r="H1181" i="4" a="1"/>
  <c r="H1181" i="4" s="1"/>
  <c r="H1182" i="4" a="1"/>
  <c r="H1182" i="4" s="1"/>
  <c r="H1183" i="4" a="1"/>
  <c r="H1183" i="4" s="1"/>
  <c r="H1184" i="4" a="1"/>
  <c r="H1184" i="4" s="1"/>
  <c r="H1185" i="4" a="1"/>
  <c r="H1185" i="4" s="1"/>
  <c r="H1186" i="4" a="1"/>
  <c r="H1186" i="4" s="1"/>
  <c r="H1187" i="4" a="1"/>
  <c r="H1187" i="4" s="1"/>
  <c r="H1188" i="4" a="1"/>
  <c r="H1188" i="4" s="1"/>
  <c r="I1188" i="4" s="1"/>
  <c r="H1189" i="4" a="1"/>
  <c r="H1189" i="4" s="1"/>
  <c r="H1190" i="4" a="1"/>
  <c r="H1190" i="4" s="1"/>
  <c r="H1191" i="4" a="1"/>
  <c r="H1191" i="4" s="1"/>
  <c r="H1192" i="4" a="1"/>
  <c r="H1192" i="4" s="1"/>
  <c r="H1193" i="4" a="1"/>
  <c r="H1193" i="4" s="1"/>
  <c r="H1194" i="4" a="1"/>
  <c r="H1194" i="4" s="1"/>
  <c r="H1195" i="4" a="1"/>
  <c r="H1195" i="4" s="1"/>
  <c r="H1196" i="4" a="1"/>
  <c r="H1196" i="4" s="1"/>
  <c r="H1197" i="4" a="1"/>
  <c r="H1197" i="4" s="1"/>
  <c r="H1198" i="4" a="1"/>
  <c r="H1198" i="4" s="1"/>
  <c r="H1199" i="4" a="1"/>
  <c r="H1199" i="4" s="1"/>
  <c r="H1200" i="4" a="1"/>
  <c r="H1200" i="4" s="1"/>
  <c r="H1201" i="4" a="1"/>
  <c r="H1201" i="4" s="1"/>
  <c r="H1202" i="4" a="1"/>
  <c r="H1202" i="4" s="1"/>
  <c r="I1202" i="4" s="1"/>
  <c r="H1203" i="4" a="1"/>
  <c r="H1203" i="4" s="1"/>
  <c r="H1204" i="4" a="1"/>
  <c r="H1204" i="4" s="1"/>
  <c r="H1205" i="4" a="1"/>
  <c r="H1205" i="4" s="1"/>
  <c r="H1206" i="4" a="1"/>
  <c r="H1206" i="4" s="1"/>
  <c r="H1207" i="4" a="1"/>
  <c r="H1207" i="4" s="1"/>
  <c r="H1208" i="4" a="1"/>
  <c r="H1208" i="4" s="1"/>
  <c r="H1209" i="4" a="1"/>
  <c r="H1209" i="4" s="1"/>
  <c r="H1210" i="4" a="1"/>
  <c r="H1210" i="4" s="1"/>
  <c r="H1211" i="4" a="1"/>
  <c r="H1211" i="4" s="1"/>
  <c r="H1212" i="4" a="1"/>
  <c r="H1212" i="4" s="1"/>
  <c r="H1213" i="4" a="1"/>
  <c r="H1213" i="4" s="1"/>
  <c r="H1214" i="4" a="1"/>
  <c r="H1214" i="4" s="1"/>
  <c r="H1215" i="4" a="1"/>
  <c r="H1215" i="4" s="1"/>
  <c r="H1216" i="4" a="1"/>
  <c r="H1216" i="4" s="1"/>
  <c r="H1217" i="4" a="1"/>
  <c r="H1217" i="4" s="1"/>
  <c r="H1218" i="4" a="1"/>
  <c r="H1218" i="4" s="1"/>
  <c r="H1219" i="4" a="1"/>
  <c r="H1219" i="4" s="1"/>
  <c r="H1220" i="4" a="1"/>
  <c r="H1220" i="4" s="1"/>
  <c r="H1221" i="4" a="1"/>
  <c r="H1221" i="4" s="1"/>
  <c r="H1222" i="4" a="1"/>
  <c r="H1222" i="4" s="1"/>
  <c r="H1223" i="4" a="1"/>
  <c r="H1223" i="4" s="1"/>
  <c r="H1224" i="4" a="1"/>
  <c r="H1224" i="4" s="1"/>
  <c r="H1225" i="4" a="1"/>
  <c r="H1225" i="4" s="1"/>
  <c r="H1226" i="4" a="1"/>
  <c r="H1226" i="4" s="1"/>
  <c r="H1227" i="4" a="1"/>
  <c r="H1227" i="4" s="1"/>
  <c r="H1228" i="4" a="1"/>
  <c r="H1228" i="4" s="1"/>
  <c r="H1229" i="4" a="1"/>
  <c r="H1229" i="4" s="1"/>
  <c r="H1230" i="4" a="1"/>
  <c r="H1230" i="4" s="1"/>
  <c r="H1231" i="4" a="1"/>
  <c r="H1231" i="4" s="1"/>
  <c r="H1232" i="4" a="1"/>
  <c r="H1232" i="4" s="1"/>
  <c r="H1233" i="4" a="1"/>
  <c r="H1233" i="4" s="1"/>
  <c r="H1234" i="4" a="1"/>
  <c r="H1234" i="4" s="1"/>
  <c r="H1235" i="4" a="1"/>
  <c r="H1235" i="4" s="1"/>
  <c r="H1236" i="4" a="1"/>
  <c r="H1236" i="4" s="1"/>
  <c r="H1237" i="4" a="1"/>
  <c r="H1237" i="4" s="1"/>
  <c r="H1238" i="4" a="1"/>
  <c r="H1238" i="4" s="1"/>
  <c r="H1239" i="4" a="1"/>
  <c r="H1239" i="4" s="1"/>
  <c r="H1240" i="4" a="1"/>
  <c r="H1240" i="4" s="1"/>
  <c r="H1241" i="4" a="1"/>
  <c r="H1241" i="4" s="1"/>
  <c r="H1242" i="4" a="1"/>
  <c r="H1242" i="4" s="1"/>
  <c r="H1243" i="4" a="1"/>
  <c r="H1243" i="4" s="1"/>
  <c r="H1244" i="4" a="1"/>
  <c r="H1244" i="4" s="1"/>
  <c r="H1245" i="4" a="1"/>
  <c r="H1245" i="4" s="1"/>
  <c r="H1246" i="4" a="1"/>
  <c r="H1246" i="4" s="1"/>
  <c r="H1247" i="4" a="1"/>
  <c r="H1247" i="4" s="1"/>
  <c r="H1248" i="4" a="1"/>
  <c r="H1248" i="4" s="1"/>
  <c r="H1249" i="4" a="1"/>
  <c r="H1249" i="4" s="1"/>
  <c r="H1250" i="4" a="1"/>
  <c r="H1250" i="4" s="1"/>
  <c r="H1251" i="4" a="1"/>
  <c r="H1251" i="4" s="1"/>
  <c r="H1252" i="4" a="1"/>
  <c r="H1252" i="4" s="1"/>
  <c r="H1253" i="4" a="1"/>
  <c r="H1253" i="4" s="1"/>
  <c r="H1254" i="4" a="1"/>
  <c r="H1254" i="4" s="1"/>
  <c r="H1255" i="4" a="1"/>
  <c r="H1255" i="4" s="1"/>
  <c r="H1256" i="4" a="1"/>
  <c r="H1256" i="4" s="1"/>
  <c r="H1257" i="4" a="1"/>
  <c r="H1257" i="4" s="1"/>
  <c r="H1258" i="4" a="1"/>
  <c r="H1258" i="4" s="1"/>
  <c r="H1259" i="4" a="1"/>
  <c r="H1259" i="4" s="1"/>
  <c r="H1260" i="4" a="1"/>
  <c r="H1260" i="4" s="1"/>
  <c r="H1261" i="4" a="1"/>
  <c r="H1261" i="4" s="1"/>
  <c r="H1262" i="4" a="1"/>
  <c r="H1262" i="4" s="1"/>
  <c r="I1262" i="4" s="1"/>
  <c r="H1263" i="4" a="1"/>
  <c r="H1263" i="4" s="1"/>
  <c r="H1264" i="4" a="1"/>
  <c r="H1264" i="4" s="1"/>
  <c r="H1265" i="4" a="1"/>
  <c r="H1265" i="4" s="1"/>
  <c r="H1266" i="4" a="1"/>
  <c r="H1266" i="4" s="1"/>
  <c r="H1267" i="4" a="1"/>
  <c r="H1267" i="4" s="1"/>
  <c r="H1268" i="4" a="1"/>
  <c r="H1268" i="4" s="1"/>
  <c r="H1269" i="4" a="1"/>
  <c r="H1269" i="4" s="1"/>
  <c r="H1270" i="4" a="1"/>
  <c r="H1270" i="4" s="1"/>
  <c r="H1271" i="4" a="1"/>
  <c r="H1271" i="4" s="1"/>
  <c r="H1272" i="4" a="1"/>
  <c r="H1272" i="4" s="1"/>
  <c r="H1273" i="4" a="1"/>
  <c r="H1273" i="4" s="1"/>
  <c r="H1274" i="4" a="1"/>
  <c r="H1274" i="4" s="1"/>
  <c r="H1275" i="4" a="1"/>
  <c r="H1275" i="4" s="1"/>
  <c r="H1276" i="4" a="1"/>
  <c r="H1276" i="4" s="1"/>
  <c r="H1277" i="4" a="1"/>
  <c r="H1277" i="4" s="1"/>
  <c r="H1278" i="4" a="1"/>
  <c r="H1278" i="4" s="1"/>
  <c r="H1279" i="4" a="1"/>
  <c r="H1279" i="4" s="1"/>
  <c r="H1280" i="4" a="1"/>
  <c r="H1280" i="4" s="1"/>
  <c r="H1281" i="4" a="1"/>
  <c r="H1281" i="4" s="1"/>
  <c r="H1282" i="4" a="1"/>
  <c r="H1282" i="4" s="1"/>
  <c r="H1283" i="4" a="1"/>
  <c r="H1283" i="4" s="1"/>
  <c r="H1284" i="4" a="1"/>
  <c r="H1284" i="4" s="1"/>
  <c r="H1285" i="4" a="1"/>
  <c r="H1285" i="4" s="1"/>
  <c r="H1286" i="4" a="1"/>
  <c r="H1286" i="4" s="1"/>
  <c r="H1287" i="4" a="1"/>
  <c r="H1287" i="4" s="1"/>
  <c r="H1288" i="4" a="1"/>
  <c r="H1288" i="4" s="1"/>
  <c r="H1289" i="4" a="1"/>
  <c r="H1289" i="4" s="1"/>
  <c r="H1290" i="4" a="1"/>
  <c r="H1290" i="4" s="1"/>
  <c r="H1291" i="4" a="1"/>
  <c r="H1291" i="4" s="1"/>
  <c r="H1292" i="4" a="1"/>
  <c r="H1292" i="4" s="1"/>
  <c r="H1293" i="4" a="1"/>
  <c r="H1293" i="4" s="1"/>
  <c r="H1294" i="4" a="1"/>
  <c r="H1294" i="4" s="1"/>
  <c r="H1295" i="4" a="1"/>
  <c r="H1295" i="4" s="1"/>
  <c r="H1296" i="4" a="1"/>
  <c r="H1296" i="4" s="1"/>
  <c r="H1297" i="4" a="1"/>
  <c r="H1297" i="4" s="1"/>
  <c r="H1298" i="4" a="1"/>
  <c r="H1298" i="4" s="1"/>
  <c r="H1299" i="4" a="1"/>
  <c r="H1299" i="4" s="1"/>
  <c r="H1300" i="4" a="1"/>
  <c r="H1300" i="4" s="1"/>
  <c r="H1301" i="4" a="1"/>
  <c r="H1301" i="4" s="1"/>
  <c r="H1302" i="4" a="1"/>
  <c r="H1302" i="4" s="1"/>
  <c r="H1303" i="4" a="1"/>
  <c r="H1303" i="4" s="1"/>
  <c r="H1304" i="4" a="1"/>
  <c r="H1304" i="4" s="1"/>
  <c r="H1305" i="4" a="1"/>
  <c r="H1305" i="4" s="1"/>
  <c r="H1306" i="4" a="1"/>
  <c r="H1306" i="4" s="1"/>
  <c r="H1307" i="4" a="1"/>
  <c r="H1307" i="4" s="1"/>
  <c r="H1308" i="4" a="1"/>
  <c r="H1308" i="4" s="1"/>
  <c r="H1309" i="4" a="1"/>
  <c r="H1309" i="4" s="1"/>
  <c r="H1310" i="4" a="1"/>
  <c r="H1310" i="4" s="1"/>
  <c r="H1311" i="4" a="1"/>
  <c r="H1311" i="4" s="1"/>
  <c r="H1312" i="4" a="1"/>
  <c r="H1312" i="4" s="1"/>
  <c r="H1313" i="4" a="1"/>
  <c r="H1313" i="4" s="1"/>
  <c r="H1314" i="4" a="1"/>
  <c r="H1314" i="4" s="1"/>
  <c r="H1315" i="4" a="1"/>
  <c r="H1315" i="4" s="1"/>
  <c r="H1316" i="4" a="1"/>
  <c r="H1316" i="4" s="1"/>
  <c r="H1317" i="4" a="1"/>
  <c r="H1317" i="4" s="1"/>
  <c r="H1318" i="4" a="1"/>
  <c r="H1318" i="4" s="1"/>
  <c r="H1319" i="4" a="1"/>
  <c r="H1319" i="4" s="1"/>
  <c r="H1320" i="4" a="1"/>
  <c r="H1320" i="4" s="1"/>
  <c r="H1321" i="4" a="1"/>
  <c r="H1321" i="4" s="1"/>
  <c r="H1322" i="4" a="1"/>
  <c r="H1322" i="4" s="1"/>
  <c r="H1323" i="4" a="1"/>
  <c r="H1323" i="4" s="1"/>
  <c r="H1324" i="4" a="1"/>
  <c r="H1324" i="4" s="1"/>
  <c r="H1325" i="4" a="1"/>
  <c r="H1325" i="4" s="1"/>
  <c r="H1326" i="4" a="1"/>
  <c r="H1326" i="4" s="1"/>
  <c r="H1327" i="4" a="1"/>
  <c r="H1327" i="4" s="1"/>
  <c r="H1328" i="4" a="1"/>
  <c r="H1328" i="4" s="1"/>
  <c r="H1329" i="4" a="1"/>
  <c r="H1329" i="4" s="1"/>
  <c r="H1330" i="4" a="1"/>
  <c r="H1330" i="4" s="1"/>
  <c r="H1331" i="4" a="1"/>
  <c r="H1331" i="4" s="1"/>
  <c r="H1332" i="4" a="1"/>
  <c r="H1332" i="4" s="1"/>
  <c r="H1333" i="4" a="1"/>
  <c r="H1333" i="4" s="1"/>
  <c r="H1334" i="4" a="1"/>
  <c r="H1334" i="4" s="1"/>
  <c r="H1335" i="4" a="1"/>
  <c r="H1335" i="4" s="1"/>
  <c r="H1336" i="4" a="1"/>
  <c r="H1336" i="4" s="1"/>
  <c r="H1337" i="4" a="1"/>
  <c r="H1337" i="4" s="1"/>
  <c r="H1338" i="4" a="1"/>
  <c r="H1338" i="4" s="1"/>
  <c r="H1339" i="4" a="1"/>
  <c r="H1339" i="4" s="1"/>
  <c r="H1340" i="4" a="1"/>
  <c r="H1340" i="4" s="1"/>
  <c r="H1341" i="4" a="1"/>
  <c r="H1341" i="4" s="1"/>
  <c r="H1342" i="4" a="1"/>
  <c r="H1342" i="4" s="1"/>
  <c r="H1343" i="4" a="1"/>
  <c r="H1343" i="4" s="1"/>
  <c r="H1344" i="4" a="1"/>
  <c r="H1344" i="4" s="1"/>
  <c r="H1345" i="4" a="1"/>
  <c r="H1345" i="4" s="1"/>
  <c r="H1346" i="4" a="1"/>
  <c r="H1346" i="4" s="1"/>
  <c r="H1347" i="4" a="1"/>
  <c r="H1347" i="4" s="1"/>
  <c r="H1348" i="4" a="1"/>
  <c r="H1348" i="4" s="1"/>
  <c r="H1349" i="4" a="1"/>
  <c r="H1349" i="4" s="1"/>
  <c r="H1350" i="4" a="1"/>
  <c r="H1350" i="4" s="1"/>
  <c r="H1351" i="4" a="1"/>
  <c r="H1351" i="4" s="1"/>
  <c r="H1352" i="4" a="1"/>
  <c r="H1352" i="4" s="1"/>
  <c r="H1353" i="4" a="1"/>
  <c r="H1353" i="4" s="1"/>
  <c r="H1354" i="4" a="1"/>
  <c r="H1354" i="4" s="1"/>
  <c r="H1355" i="4" a="1"/>
  <c r="H1355" i="4" s="1"/>
  <c r="H1356" i="4" a="1"/>
  <c r="H1356" i="4" s="1"/>
  <c r="H1357" i="4" a="1"/>
  <c r="H1357" i="4" s="1"/>
  <c r="H1358" i="4" a="1"/>
  <c r="H1358" i="4" s="1"/>
  <c r="H1359" i="4" a="1"/>
  <c r="H1359" i="4" s="1"/>
  <c r="H1360" i="4" a="1"/>
  <c r="H1360" i="4" s="1"/>
  <c r="H1361" i="4" a="1"/>
  <c r="H1361" i="4" s="1"/>
  <c r="H1362" i="4" a="1"/>
  <c r="H1362" i="4" s="1"/>
  <c r="H1363" i="4" a="1"/>
  <c r="H1363" i="4" s="1"/>
  <c r="H1364" i="4" a="1"/>
  <c r="H1364" i="4" s="1"/>
  <c r="H1365" i="4" a="1"/>
  <c r="H1365" i="4" s="1"/>
  <c r="H1366" i="4" a="1"/>
  <c r="H1366" i="4" s="1"/>
  <c r="H1367" i="4" a="1"/>
  <c r="H1367" i="4" s="1"/>
  <c r="H1368" i="4" a="1"/>
  <c r="H1368" i="4" s="1"/>
  <c r="H1369" i="4" a="1"/>
  <c r="H1369" i="4" s="1"/>
  <c r="H1370" i="4" a="1"/>
  <c r="H1370" i="4" s="1"/>
  <c r="H1371" i="4" a="1"/>
  <c r="H1371" i="4" s="1"/>
  <c r="H1372" i="4" a="1"/>
  <c r="H1372" i="4" s="1"/>
  <c r="H1373" i="4" a="1"/>
  <c r="H1373" i="4" s="1"/>
  <c r="H1374" i="4" a="1"/>
  <c r="H1374" i="4" s="1"/>
  <c r="H1375" i="4" a="1"/>
  <c r="H1375" i="4" s="1"/>
  <c r="H1376" i="4" a="1"/>
  <c r="H1376" i="4" s="1"/>
  <c r="H1377" i="4" a="1"/>
  <c r="H1377" i="4" s="1"/>
  <c r="H1378" i="4" a="1"/>
  <c r="H1378" i="4" s="1"/>
  <c r="H1379" i="4" a="1"/>
  <c r="H1379" i="4" s="1"/>
  <c r="H1380" i="4" a="1"/>
  <c r="H1380" i="4" s="1"/>
  <c r="H1381" i="4" a="1"/>
  <c r="H1381" i="4" s="1"/>
  <c r="H1382" i="4" a="1"/>
  <c r="H1382" i="4" s="1"/>
  <c r="H1383" i="4" a="1"/>
  <c r="H1383" i="4" s="1"/>
  <c r="H1384" i="4" a="1"/>
  <c r="H1384" i="4" s="1"/>
  <c r="H1385" i="4" a="1"/>
  <c r="H1385" i="4" s="1"/>
  <c r="H1386" i="4" a="1"/>
  <c r="H1386" i="4" s="1"/>
  <c r="H1387" i="4" a="1"/>
  <c r="H1387" i="4" s="1"/>
  <c r="H1388" i="4" a="1"/>
  <c r="H1388" i="4" s="1"/>
  <c r="H1389" i="4" a="1"/>
  <c r="H1389" i="4" s="1"/>
  <c r="H1390" i="4" a="1"/>
  <c r="H1390" i="4" s="1"/>
  <c r="H1391" i="4" a="1"/>
  <c r="H1391" i="4" s="1"/>
  <c r="H1392" i="4" a="1"/>
  <c r="H1392" i="4" s="1"/>
  <c r="I1392" i="4" s="1"/>
  <c r="H1393" i="4" a="1"/>
  <c r="H1393" i="4" s="1"/>
  <c r="H1394" i="4" a="1"/>
  <c r="H1394" i="4" s="1"/>
  <c r="H1395" i="4" a="1"/>
  <c r="H1395" i="4" s="1"/>
  <c r="H1396" i="4" a="1"/>
  <c r="H1396" i="4" s="1"/>
  <c r="H1397" i="4" a="1"/>
  <c r="H1397" i="4" s="1"/>
  <c r="H1398" i="4" a="1"/>
  <c r="H1398" i="4" s="1"/>
  <c r="H1399" i="4" a="1"/>
  <c r="H1399" i="4" s="1"/>
  <c r="H1400" i="4" a="1"/>
  <c r="H1400" i="4" s="1"/>
  <c r="H1401" i="4" a="1"/>
  <c r="H1401" i="4" s="1"/>
  <c r="H1402" i="4" a="1"/>
  <c r="H1402" i="4" s="1"/>
  <c r="H1403" i="4" a="1"/>
  <c r="H1403" i="4" s="1"/>
  <c r="H1404" i="4" a="1"/>
  <c r="H1404" i="4" s="1"/>
  <c r="H1405" i="4" a="1"/>
  <c r="H1405" i="4" s="1"/>
  <c r="H1406" i="4" a="1"/>
  <c r="H1406" i="4" s="1"/>
  <c r="H1407" i="4" a="1"/>
  <c r="H1407" i="4" s="1"/>
  <c r="H1408" i="4" a="1"/>
  <c r="H1408" i="4" s="1"/>
  <c r="H1409" i="4" a="1"/>
  <c r="H1409" i="4" s="1"/>
  <c r="H1410" i="4" a="1"/>
  <c r="H1410" i="4" s="1"/>
  <c r="H1411" i="4" a="1"/>
  <c r="H1411" i="4" s="1"/>
  <c r="H1412" i="4" a="1"/>
  <c r="H1412" i="4" s="1"/>
  <c r="H1413" i="4" a="1"/>
  <c r="H1413" i="4" s="1"/>
  <c r="H1414" i="4" a="1"/>
  <c r="H1414" i="4" s="1"/>
  <c r="H1415" i="4" a="1"/>
  <c r="H1415" i="4" s="1"/>
  <c r="H1416" i="4" a="1"/>
  <c r="H1416" i="4" s="1"/>
  <c r="H1417" i="4" a="1"/>
  <c r="H1417" i="4" s="1"/>
  <c r="H1418" i="4" a="1"/>
  <c r="H1418" i="4" s="1"/>
  <c r="H1419" i="4" a="1"/>
  <c r="H1419" i="4" s="1"/>
  <c r="H1420" i="4" a="1"/>
  <c r="H1420" i="4" s="1"/>
  <c r="H1421" i="4" a="1"/>
  <c r="H1421" i="4" s="1"/>
  <c r="H1422" i="4" a="1"/>
  <c r="H1422" i="4" s="1"/>
  <c r="H1423" i="4" a="1"/>
  <c r="H1423" i="4" s="1"/>
  <c r="H1424" i="4" a="1"/>
  <c r="H1424" i="4" s="1"/>
  <c r="H1425" i="4" a="1"/>
  <c r="H1425" i="4" s="1"/>
  <c r="H1426" i="4" a="1"/>
  <c r="H1426" i="4" s="1"/>
  <c r="H1427" i="4" a="1"/>
  <c r="H1427" i="4" s="1"/>
  <c r="H1428" i="4" a="1"/>
  <c r="H1428" i="4" s="1"/>
  <c r="H1429" i="4" a="1"/>
  <c r="H1429" i="4" s="1"/>
  <c r="H1430" i="4" a="1"/>
  <c r="H1430" i="4" s="1"/>
  <c r="H1431" i="4" a="1"/>
  <c r="H1431" i="4" s="1"/>
  <c r="H1432" i="4" a="1"/>
  <c r="H1432" i="4" s="1"/>
  <c r="H1433" i="4" a="1"/>
  <c r="H1433" i="4" s="1"/>
  <c r="H1434" i="4" a="1"/>
  <c r="H1434" i="4" s="1"/>
  <c r="H1435" i="4" a="1"/>
  <c r="H1435" i="4" s="1"/>
  <c r="H1436" i="4" a="1"/>
  <c r="H1436" i="4" s="1"/>
  <c r="H1437" i="4" a="1"/>
  <c r="H1437" i="4" s="1"/>
  <c r="H1438" i="4" a="1"/>
  <c r="H1438" i="4" s="1"/>
  <c r="H1439" i="4" a="1"/>
  <c r="H1439" i="4" s="1"/>
  <c r="H1440" i="4" a="1"/>
  <c r="H1440" i="4" s="1"/>
  <c r="H1441" i="4" a="1"/>
  <c r="H1441" i="4" s="1"/>
  <c r="H1442" i="4" a="1"/>
  <c r="H1442" i="4" s="1"/>
  <c r="H1443" i="4" a="1"/>
  <c r="H1443" i="4" s="1"/>
  <c r="H1444" i="4" a="1"/>
  <c r="H1444" i="4" s="1"/>
  <c r="H1445" i="4" a="1"/>
  <c r="H1445" i="4" s="1"/>
  <c r="H1446" i="4" a="1"/>
  <c r="H1446" i="4" s="1"/>
  <c r="H1447" i="4" a="1"/>
  <c r="H1447" i="4" s="1"/>
  <c r="H1448" i="4" a="1"/>
  <c r="H1448" i="4" s="1"/>
  <c r="H1449" i="4" a="1"/>
  <c r="H1449" i="4" s="1"/>
  <c r="H1450" i="4" a="1"/>
  <c r="H1450" i="4" s="1"/>
  <c r="I1450" i="4" s="1"/>
  <c r="H1451" i="4" a="1"/>
  <c r="H1451" i="4" s="1"/>
  <c r="H1452" i="4" a="1"/>
  <c r="H1452" i="4" s="1"/>
  <c r="H1453" i="4" a="1"/>
  <c r="H1453" i="4" s="1"/>
  <c r="H1454" i="4" a="1"/>
  <c r="H1454" i="4" s="1"/>
  <c r="H1455" i="4" a="1"/>
  <c r="H1455" i="4" s="1"/>
  <c r="H1456" i="4" a="1"/>
  <c r="H1456" i="4" s="1"/>
  <c r="H1457" i="4" a="1"/>
  <c r="H1457" i="4" s="1"/>
  <c r="H1458" i="4" a="1"/>
  <c r="H1458" i="4" s="1"/>
  <c r="H1459" i="4" a="1"/>
  <c r="H1459" i="4" s="1"/>
  <c r="H1460" i="4" a="1"/>
  <c r="H1460" i="4" s="1"/>
  <c r="H1461" i="4" a="1"/>
  <c r="H1461" i="4" s="1"/>
  <c r="H1462" i="4" a="1"/>
  <c r="H1462" i="4" s="1"/>
  <c r="H1463" i="4" a="1"/>
  <c r="H1463" i="4" s="1"/>
  <c r="H1464" i="4" a="1"/>
  <c r="H1464" i="4" s="1"/>
  <c r="H1465" i="4" a="1"/>
  <c r="H1465" i="4" s="1"/>
  <c r="H1466" i="4" a="1"/>
  <c r="H1466" i="4" s="1"/>
  <c r="H1467" i="4" a="1"/>
  <c r="H1467" i="4" s="1"/>
  <c r="H1468" i="4" a="1"/>
  <c r="H1468" i="4" s="1"/>
  <c r="H1469" i="4" a="1"/>
  <c r="H1469" i="4" s="1"/>
  <c r="H1470" i="4" a="1"/>
  <c r="H1470" i="4" s="1"/>
  <c r="H1471" i="4" a="1"/>
  <c r="H1471" i="4" s="1"/>
  <c r="H1472" i="4" a="1"/>
  <c r="H1472" i="4" s="1"/>
  <c r="H1473" i="4" a="1"/>
  <c r="H1473" i="4" s="1"/>
  <c r="H1474" i="4" a="1"/>
  <c r="H1474" i="4" s="1"/>
  <c r="H1475" i="4" a="1"/>
  <c r="H1475" i="4" s="1"/>
  <c r="H1476" i="4" a="1"/>
  <c r="H1476" i="4" s="1"/>
  <c r="H1477" i="4" a="1"/>
  <c r="H1477" i="4" s="1"/>
  <c r="H1478" i="4" a="1"/>
  <c r="H1478" i="4" s="1"/>
  <c r="H1479" i="4" a="1"/>
  <c r="H1479" i="4" s="1"/>
  <c r="H1480" i="4" a="1"/>
  <c r="H1480" i="4" s="1"/>
  <c r="H1481" i="4" a="1"/>
  <c r="H1481" i="4" s="1"/>
  <c r="H1482" i="4" a="1"/>
  <c r="H1482" i="4" s="1"/>
  <c r="H1483" i="4" a="1"/>
  <c r="H1483" i="4" s="1"/>
  <c r="H1484" i="4" a="1"/>
  <c r="H1484" i="4" s="1"/>
  <c r="H1485" i="4" a="1"/>
  <c r="H1485" i="4" s="1"/>
  <c r="H1486" i="4" a="1"/>
  <c r="H1486" i="4" s="1"/>
  <c r="H1487" i="4" a="1"/>
  <c r="H1487" i="4" s="1"/>
  <c r="H1488" i="4" a="1"/>
  <c r="H1488" i="4" s="1"/>
  <c r="H1489" i="4" a="1"/>
  <c r="H1489" i="4" s="1"/>
  <c r="H1490" i="4" a="1"/>
  <c r="H1490" i="4" s="1"/>
  <c r="H1491" i="4" a="1"/>
  <c r="H1491" i="4" s="1"/>
  <c r="H1492" i="4" a="1"/>
  <c r="H1492" i="4" s="1"/>
  <c r="H1493" i="4" a="1"/>
  <c r="H1493" i="4" s="1"/>
  <c r="H1494" i="4" a="1"/>
  <c r="H1494" i="4" s="1"/>
  <c r="H1495" i="4" a="1"/>
  <c r="H1495" i="4" s="1"/>
  <c r="H1496" i="4" a="1"/>
  <c r="H1496" i="4" s="1"/>
  <c r="H1497" i="4" a="1"/>
  <c r="H1497" i="4" s="1"/>
  <c r="H1498" i="4" a="1"/>
  <c r="H1498" i="4" s="1"/>
  <c r="H1499" i="4" a="1"/>
  <c r="H1499" i="4" s="1"/>
  <c r="H1500" i="4" a="1"/>
  <c r="H1500" i="4" s="1"/>
  <c r="H1501" i="4" a="1"/>
  <c r="H1501" i="4" s="1"/>
  <c r="H1502" i="4" a="1"/>
  <c r="H1502" i="4" s="1"/>
  <c r="H1503" i="4" a="1"/>
  <c r="H1503" i="4" s="1"/>
  <c r="H1504" i="4" a="1"/>
  <c r="H1504" i="4" s="1"/>
  <c r="H1505" i="4" a="1"/>
  <c r="H1505" i="4" s="1"/>
  <c r="H1506" i="4" a="1"/>
  <c r="H1506" i="4" s="1"/>
  <c r="H1507" i="4" a="1"/>
  <c r="H1507" i="4" s="1"/>
  <c r="H1508" i="4" a="1"/>
  <c r="H1508" i="4" s="1"/>
  <c r="H1509" i="4" a="1"/>
  <c r="H1509" i="4" s="1"/>
  <c r="H1510" i="4" a="1"/>
  <c r="H1510" i="4" s="1"/>
  <c r="H1511" i="4" a="1"/>
  <c r="H1511" i="4" s="1"/>
  <c r="H1512" i="4" a="1"/>
  <c r="H1512" i="4" s="1"/>
  <c r="H1513" i="4" a="1"/>
  <c r="H1513" i="4" s="1"/>
  <c r="H1514" i="4" a="1"/>
  <c r="H1514" i="4" s="1"/>
  <c r="H1515" i="4" a="1"/>
  <c r="H1515" i="4" s="1"/>
  <c r="H1516" i="4" a="1"/>
  <c r="H1516" i="4" s="1"/>
  <c r="H1517" i="4" a="1"/>
  <c r="H1517" i="4" s="1"/>
  <c r="H1518" i="4" a="1"/>
  <c r="H1518" i="4" s="1"/>
  <c r="H1519" i="4" a="1"/>
  <c r="H1519" i="4" s="1"/>
  <c r="H1520" i="4" a="1"/>
  <c r="H1520" i="4" s="1"/>
  <c r="H1521" i="4" a="1"/>
  <c r="H1521" i="4" s="1"/>
  <c r="H1522" i="4" a="1"/>
  <c r="H1522" i="4" s="1"/>
  <c r="H1523" i="4" a="1"/>
  <c r="H1523" i="4" s="1"/>
  <c r="H1524" i="4" a="1"/>
  <c r="H1524" i="4" s="1"/>
  <c r="H1525" i="4" a="1"/>
  <c r="H1525" i="4" s="1"/>
  <c r="H1526" i="4" a="1"/>
  <c r="H1526" i="4" s="1"/>
  <c r="H1527" i="4" a="1"/>
  <c r="H1527" i="4" s="1"/>
  <c r="H1528" i="4" a="1"/>
  <c r="H1528" i="4" s="1"/>
  <c r="H1529" i="4" a="1"/>
  <c r="H1529" i="4" s="1"/>
  <c r="H1530" i="4" a="1"/>
  <c r="H1530" i="4" s="1"/>
  <c r="H1531" i="4" a="1"/>
  <c r="H1531" i="4" s="1"/>
  <c r="H1532" i="4" a="1"/>
  <c r="H1532" i="4" s="1"/>
  <c r="H1533" i="4" a="1"/>
  <c r="H1533" i="4" s="1"/>
  <c r="H1534" i="4" a="1"/>
  <c r="H1534" i="4" s="1"/>
  <c r="H1535" i="4" a="1"/>
  <c r="H1535" i="4" s="1"/>
  <c r="H1536" i="4" a="1"/>
  <c r="H1536" i="4" s="1"/>
  <c r="H1537" i="4" a="1"/>
  <c r="H1537" i="4" s="1"/>
  <c r="H1538" i="4" a="1"/>
  <c r="H1538" i="4" s="1"/>
  <c r="H1539" i="4" a="1"/>
  <c r="H1539" i="4" s="1"/>
  <c r="H1540" i="4" a="1"/>
  <c r="H1540" i="4" s="1"/>
  <c r="H1541" i="4" a="1"/>
  <c r="H1541" i="4" s="1"/>
  <c r="H1542" i="4" a="1"/>
  <c r="H1542" i="4" s="1"/>
  <c r="H1543" i="4" a="1"/>
  <c r="H1543" i="4" s="1"/>
  <c r="H1544" i="4" a="1"/>
  <c r="H1544" i="4" s="1"/>
  <c r="H1545" i="4" a="1"/>
  <c r="H1545" i="4" s="1"/>
  <c r="H1546" i="4" a="1"/>
  <c r="H1546" i="4" s="1"/>
  <c r="H1547" i="4" a="1"/>
  <c r="H1547" i="4" s="1"/>
  <c r="H1548" i="4" a="1"/>
  <c r="H1548" i="4" s="1"/>
  <c r="H1549" i="4" a="1"/>
  <c r="H1549" i="4" s="1"/>
  <c r="H1550" i="4" a="1"/>
  <c r="H1550" i="4" s="1"/>
  <c r="H1551" i="4" a="1"/>
  <c r="H1551" i="4" s="1"/>
  <c r="H1552" i="4" a="1"/>
  <c r="H1552" i="4" s="1"/>
  <c r="H1553" i="4" a="1"/>
  <c r="H1553" i="4" s="1"/>
  <c r="H1554" i="4" a="1"/>
  <c r="H1554" i="4" s="1"/>
  <c r="H1555" i="4" a="1"/>
  <c r="H1555" i="4" s="1"/>
  <c r="H1556" i="4" a="1"/>
  <c r="H1556" i="4" s="1"/>
  <c r="H1557" i="4" a="1"/>
  <c r="H1557" i="4" s="1"/>
  <c r="H1558" i="4" a="1"/>
  <c r="H1558" i="4" s="1"/>
  <c r="H1559" i="4" a="1"/>
  <c r="H1559" i="4" s="1"/>
  <c r="H1560" i="4" a="1"/>
  <c r="H1560" i="4" s="1"/>
  <c r="H1561" i="4" a="1"/>
  <c r="H1561" i="4" s="1"/>
  <c r="H1562" i="4" a="1"/>
  <c r="H1562" i="4" s="1"/>
  <c r="H1563" i="4" a="1"/>
  <c r="H1563" i="4" s="1"/>
  <c r="H1564" i="4" a="1"/>
  <c r="H1564" i="4" s="1"/>
  <c r="H1565" i="4" a="1"/>
  <c r="H1565" i="4" s="1"/>
  <c r="H1566" i="4" a="1"/>
  <c r="H1566" i="4" s="1"/>
  <c r="H1567" i="4" a="1"/>
  <c r="H1567" i="4" s="1"/>
  <c r="H1568" i="4" a="1"/>
  <c r="H1568" i="4" s="1"/>
  <c r="H1569" i="4" a="1"/>
  <c r="H1569" i="4" s="1"/>
  <c r="H1570" i="4" a="1"/>
  <c r="H1570" i="4" s="1"/>
  <c r="H1571" i="4" a="1"/>
  <c r="H1571" i="4" s="1"/>
  <c r="H1572" i="4" a="1"/>
  <c r="H1572" i="4" s="1"/>
  <c r="H1573" i="4" a="1"/>
  <c r="H1573" i="4" s="1"/>
  <c r="H1574" i="4" a="1"/>
  <c r="H1574" i="4" s="1"/>
  <c r="H1575" i="4" a="1"/>
  <c r="H1575" i="4" s="1"/>
  <c r="H1576" i="4" a="1"/>
  <c r="H1576" i="4" s="1"/>
  <c r="H1577" i="4" a="1"/>
  <c r="H1577" i="4" s="1"/>
  <c r="H1578" i="4" a="1"/>
  <c r="H1578" i="4" s="1"/>
  <c r="H1579" i="4" a="1"/>
  <c r="H1579" i="4" s="1"/>
  <c r="H1580" i="4" a="1"/>
  <c r="H1580" i="4" s="1"/>
  <c r="H1581" i="4" a="1"/>
  <c r="H1581" i="4" s="1"/>
  <c r="H1582" i="4" a="1"/>
  <c r="H1582" i="4" s="1"/>
  <c r="H1583" i="4" a="1"/>
  <c r="H1583" i="4" s="1"/>
  <c r="H1584" i="4" a="1"/>
  <c r="H1584" i="4" s="1"/>
  <c r="H1585" i="4" a="1"/>
  <c r="H1585" i="4" s="1"/>
  <c r="H1586" i="4" a="1"/>
  <c r="H1586" i="4" s="1"/>
  <c r="H1587" i="4" a="1"/>
  <c r="H1587" i="4" s="1"/>
  <c r="H1588" i="4" a="1"/>
  <c r="H1588" i="4" s="1"/>
  <c r="H1589" i="4" a="1"/>
  <c r="H1589" i="4" s="1"/>
  <c r="H1590" i="4" a="1"/>
  <c r="H1590" i="4" s="1"/>
  <c r="H1591" i="4" a="1"/>
  <c r="H1591" i="4" s="1"/>
  <c r="H1592" i="4" a="1"/>
  <c r="H1592" i="4" s="1"/>
  <c r="H1593" i="4" a="1"/>
  <c r="H1593" i="4" s="1"/>
  <c r="H1594" i="4" a="1"/>
  <c r="H1594" i="4" s="1"/>
  <c r="H1595" i="4" a="1"/>
  <c r="H1595" i="4" s="1"/>
  <c r="H1596" i="4" a="1"/>
  <c r="H1596" i="4" s="1"/>
  <c r="H1597" i="4" a="1"/>
  <c r="H1597" i="4" s="1"/>
  <c r="H1598" i="4" a="1"/>
  <c r="H1598" i="4" s="1"/>
  <c r="H1599" i="4" a="1"/>
  <c r="H1599" i="4" s="1"/>
  <c r="H1600" i="4" a="1"/>
  <c r="H1600" i="4" s="1"/>
  <c r="H1601" i="4" a="1"/>
  <c r="H1601" i="4" s="1"/>
  <c r="H1602" i="4" a="1"/>
  <c r="H1602" i="4" s="1"/>
  <c r="H1603" i="4" a="1"/>
  <c r="H1603" i="4" s="1"/>
  <c r="H1604" i="4" a="1"/>
  <c r="H1604" i="4" s="1"/>
  <c r="H1605" i="4" a="1"/>
  <c r="H1605" i="4" s="1"/>
  <c r="H1606" i="4" a="1"/>
  <c r="H1606" i="4" s="1"/>
  <c r="H1607" i="4" a="1"/>
  <c r="H1607" i="4" s="1"/>
  <c r="H1608" i="4" a="1"/>
  <c r="H1608" i="4" s="1"/>
  <c r="H1609" i="4" a="1"/>
  <c r="H1609" i="4" s="1"/>
  <c r="H1610" i="4" a="1"/>
  <c r="H1610" i="4" s="1"/>
  <c r="H1611" i="4" a="1"/>
  <c r="H1611" i="4" s="1"/>
  <c r="H1612" i="4" a="1"/>
  <c r="H1612" i="4" s="1"/>
  <c r="H1613" i="4" a="1"/>
  <c r="H1613" i="4" s="1"/>
  <c r="H1614" i="4" a="1"/>
  <c r="H1614" i="4" s="1"/>
  <c r="H1615" i="4" a="1"/>
  <c r="H1615" i="4" s="1"/>
  <c r="H1616" i="4" a="1"/>
  <c r="H1616" i="4" s="1"/>
  <c r="H1617" i="4" a="1"/>
  <c r="H1617" i="4" s="1"/>
  <c r="H1618" i="4" a="1"/>
  <c r="H1618" i="4" s="1"/>
  <c r="H1619" i="4" a="1"/>
  <c r="H1619" i="4" s="1"/>
  <c r="H1620" i="4" a="1"/>
  <c r="H1620" i="4" s="1"/>
  <c r="H1621" i="4" a="1"/>
  <c r="H1621" i="4" s="1"/>
  <c r="H1622" i="4" a="1"/>
  <c r="H1622" i="4" s="1"/>
  <c r="H1623" i="4" a="1"/>
  <c r="H1623" i="4" s="1"/>
  <c r="H1624" i="4" a="1"/>
  <c r="H1624" i="4" s="1"/>
  <c r="H1625" i="4" a="1"/>
  <c r="H1625" i="4" s="1"/>
  <c r="H1626" i="4" a="1"/>
  <c r="H1626" i="4" s="1"/>
  <c r="H1627" i="4" a="1"/>
  <c r="H1627" i="4" s="1"/>
  <c r="H1628" i="4" a="1"/>
  <c r="H1628" i="4" s="1"/>
  <c r="H1629" i="4" a="1"/>
  <c r="H1629" i="4" s="1"/>
  <c r="H1630" i="4" a="1"/>
  <c r="H1630" i="4" s="1"/>
  <c r="H1631" i="4" a="1"/>
  <c r="H1631" i="4" s="1"/>
  <c r="H1632" i="4" a="1"/>
  <c r="H1632" i="4" s="1"/>
  <c r="H1633" i="4" a="1"/>
  <c r="H1633" i="4" s="1"/>
  <c r="H1634" i="4" a="1"/>
  <c r="H1634" i="4" s="1"/>
  <c r="H1635" i="4" a="1"/>
  <c r="H1635" i="4" s="1"/>
  <c r="H1636" i="4" a="1"/>
  <c r="H1636" i="4" s="1"/>
  <c r="H1637" i="4" a="1"/>
  <c r="H1637" i="4" s="1"/>
  <c r="H1638" i="4" a="1"/>
  <c r="H1638" i="4" s="1"/>
  <c r="H1639" i="4" a="1"/>
  <c r="H1639" i="4" s="1"/>
  <c r="H1640" i="4" a="1"/>
  <c r="H1640" i="4" s="1"/>
  <c r="H1641" i="4" a="1"/>
  <c r="H1641" i="4" s="1"/>
  <c r="H1642" i="4" a="1"/>
  <c r="H1642" i="4" s="1"/>
  <c r="H1643" i="4" a="1"/>
  <c r="H1643" i="4" s="1"/>
  <c r="H1644" i="4" a="1"/>
  <c r="H1644" i="4" s="1"/>
  <c r="H1645" i="4" a="1"/>
  <c r="H1645" i="4" s="1"/>
  <c r="H1646" i="4" a="1"/>
  <c r="H1646" i="4" s="1"/>
  <c r="H1647" i="4" a="1"/>
  <c r="H1647" i="4" s="1"/>
  <c r="H1648" i="4" a="1"/>
  <c r="H1648" i="4" s="1"/>
  <c r="H1649" i="4" a="1"/>
  <c r="H1649" i="4" s="1"/>
  <c r="H1650" i="4" a="1"/>
  <c r="H1650" i="4" s="1"/>
  <c r="H1651" i="4" a="1"/>
  <c r="H1651" i="4" s="1"/>
  <c r="H1652" i="4" a="1"/>
  <c r="H1652" i="4" s="1"/>
  <c r="H1653" i="4" a="1"/>
  <c r="H1653" i="4" s="1"/>
  <c r="H1654" i="4" a="1"/>
  <c r="H1654" i="4" s="1"/>
  <c r="H1655" i="4" a="1"/>
  <c r="H1655" i="4" s="1"/>
  <c r="H1656" i="4" a="1"/>
  <c r="H1656" i="4" s="1"/>
  <c r="H1657" i="4" a="1"/>
  <c r="H1657" i="4" s="1"/>
  <c r="H1658" i="4" a="1"/>
  <c r="H1658" i="4" s="1"/>
  <c r="H1659" i="4" a="1"/>
  <c r="H1659" i="4" s="1"/>
  <c r="H1660" i="4" a="1"/>
  <c r="H1660" i="4" s="1"/>
  <c r="H1661" i="4" a="1"/>
  <c r="H1661" i="4" s="1"/>
  <c r="H1662" i="4" a="1"/>
  <c r="H1662" i="4" s="1"/>
  <c r="H1663" i="4" a="1"/>
  <c r="H1663" i="4" s="1"/>
  <c r="H1664" i="4" a="1"/>
  <c r="H1664" i="4" s="1"/>
  <c r="H1665" i="4" a="1"/>
  <c r="H1665" i="4" s="1"/>
  <c r="H1666" i="4" a="1"/>
  <c r="H1666" i="4" s="1"/>
  <c r="H1667" i="4" a="1"/>
  <c r="H1667" i="4" s="1"/>
  <c r="H1668" i="4" a="1"/>
  <c r="H1668" i="4" s="1"/>
  <c r="H1669" i="4" a="1"/>
  <c r="H1669" i="4" s="1"/>
  <c r="H1670" i="4" a="1"/>
  <c r="H1670" i="4" s="1"/>
  <c r="H1671" i="4" a="1"/>
  <c r="H1671" i="4" s="1"/>
  <c r="H1672" i="4" a="1"/>
  <c r="H1672" i="4" s="1"/>
  <c r="H1673" i="4" a="1"/>
  <c r="H1673" i="4" s="1"/>
  <c r="H1674" i="4" a="1"/>
  <c r="H1674" i="4" s="1"/>
  <c r="H1675" i="4" a="1"/>
  <c r="H1675" i="4" s="1"/>
  <c r="H1676" i="4" a="1"/>
  <c r="H1676" i="4" s="1"/>
  <c r="H1677" i="4" a="1"/>
  <c r="H1677" i="4" s="1"/>
  <c r="H1678" i="4" a="1"/>
  <c r="H1678" i="4" s="1"/>
  <c r="H1679" i="4" a="1"/>
  <c r="H1679" i="4" s="1"/>
  <c r="H1680" i="4" a="1"/>
  <c r="H1680" i="4" s="1"/>
  <c r="H1681" i="4" a="1"/>
  <c r="H1681" i="4" s="1"/>
  <c r="H1682" i="4" a="1"/>
  <c r="H1682" i="4" s="1"/>
  <c r="H1683" i="4" a="1"/>
  <c r="H1683" i="4" s="1"/>
  <c r="H1684" i="4" a="1"/>
  <c r="H1684" i="4" s="1"/>
  <c r="H1685" i="4" a="1"/>
  <c r="H1685" i="4" s="1"/>
  <c r="H1686" i="4" a="1"/>
  <c r="H1686" i="4" s="1"/>
  <c r="H1687" i="4" a="1"/>
  <c r="H1687" i="4" s="1"/>
  <c r="H1688" i="4" a="1"/>
  <c r="H1688" i="4" s="1"/>
  <c r="I1688" i="4" s="1"/>
  <c r="H1689" i="4" a="1"/>
  <c r="H1689" i="4" s="1"/>
  <c r="H1690" i="4" a="1"/>
  <c r="H1690" i="4" s="1"/>
  <c r="H1691" i="4" a="1"/>
  <c r="H1691" i="4" s="1"/>
  <c r="H1692" i="4" a="1"/>
  <c r="H1692" i="4" s="1"/>
  <c r="H1693" i="4" a="1"/>
  <c r="H1693" i="4" s="1"/>
  <c r="H1694" i="4" a="1"/>
  <c r="H1694" i="4" s="1"/>
  <c r="H1695" i="4" a="1"/>
  <c r="H1695" i="4" s="1"/>
  <c r="H1696" i="4" a="1"/>
  <c r="H1696" i="4" s="1"/>
  <c r="H1697" i="4" a="1"/>
  <c r="H1697" i="4" s="1"/>
  <c r="I1697" i="4" s="1"/>
  <c r="H1698" i="4" a="1"/>
  <c r="H1698" i="4" s="1"/>
  <c r="H1699" i="4" a="1"/>
  <c r="H1699" i="4" s="1"/>
  <c r="H1700" i="4" a="1"/>
  <c r="H1700" i="4" s="1"/>
  <c r="H1701" i="4" a="1"/>
  <c r="H1701" i="4" s="1"/>
  <c r="H1702" i="4" a="1"/>
  <c r="H1702" i="4" s="1"/>
  <c r="H1703" i="4" a="1"/>
  <c r="H1703" i="4" s="1"/>
  <c r="H1704" i="4" a="1"/>
  <c r="H1704" i="4" s="1"/>
  <c r="H1705" i="4" a="1"/>
  <c r="H1705" i="4" s="1"/>
  <c r="H1706" i="4" a="1"/>
  <c r="H1706" i="4" s="1"/>
  <c r="H1707" i="4" a="1"/>
  <c r="H1707" i="4" s="1"/>
  <c r="H1708" i="4" a="1"/>
  <c r="H1708" i="4" s="1"/>
  <c r="H1709" i="4" a="1"/>
  <c r="H1709" i="4" s="1"/>
  <c r="H1710" i="4" a="1"/>
  <c r="H1710" i="4" s="1"/>
  <c r="H1711" i="4" a="1"/>
  <c r="H1711" i="4" s="1"/>
  <c r="H1712" i="4" a="1"/>
  <c r="H1712" i="4" s="1"/>
  <c r="H1713" i="4" a="1"/>
  <c r="H1713" i="4" s="1"/>
  <c r="H1714" i="4" a="1"/>
  <c r="H1714" i="4" s="1"/>
  <c r="H1715" i="4" a="1"/>
  <c r="H1715" i="4" s="1"/>
  <c r="H1716" i="4" a="1"/>
  <c r="H1716" i="4" s="1"/>
  <c r="H1717" i="4" a="1"/>
  <c r="H1717" i="4" s="1"/>
  <c r="H1718" i="4" a="1"/>
  <c r="H1718" i="4" s="1"/>
  <c r="H1719" i="4" a="1"/>
  <c r="H1719" i="4" s="1"/>
  <c r="H1720" i="4" a="1"/>
  <c r="H1720" i="4" s="1"/>
  <c r="H1721" i="4" a="1"/>
  <c r="H1721" i="4" s="1"/>
  <c r="H1722" i="4" a="1"/>
  <c r="H1722" i="4" s="1"/>
  <c r="H1723" i="4" a="1"/>
  <c r="H1723" i="4" s="1"/>
  <c r="H1724" i="4" a="1"/>
  <c r="H1724" i="4" s="1"/>
  <c r="H1725" i="4" a="1"/>
  <c r="H1725" i="4" s="1"/>
  <c r="H1726" i="4" a="1"/>
  <c r="H1726" i="4" s="1"/>
  <c r="H1727" i="4" a="1"/>
  <c r="H1727" i="4" s="1"/>
  <c r="H1728" i="4" a="1"/>
  <c r="H1728" i="4" s="1"/>
  <c r="H1729" i="4" a="1"/>
  <c r="H1729" i="4" s="1"/>
  <c r="H1730" i="4" a="1"/>
  <c r="H1730" i="4" s="1"/>
  <c r="H1731" i="4" a="1"/>
  <c r="H1731" i="4" s="1"/>
  <c r="H1732" i="4" a="1"/>
  <c r="H1732" i="4" s="1"/>
  <c r="H1733" i="4" a="1"/>
  <c r="H1733" i="4" s="1"/>
  <c r="H1734" i="4" a="1"/>
  <c r="H1734" i="4" s="1"/>
  <c r="H1735" i="4" a="1"/>
  <c r="H1735" i="4" s="1"/>
  <c r="H1736" i="4" a="1"/>
  <c r="H1736" i="4" s="1"/>
  <c r="H1737" i="4" a="1"/>
  <c r="H1737" i="4" s="1"/>
  <c r="H1738" i="4" a="1"/>
  <c r="H1738" i="4" s="1"/>
  <c r="H1739" i="4" a="1"/>
  <c r="H1739" i="4" s="1"/>
  <c r="H1740" i="4" a="1"/>
  <c r="H1740" i="4" s="1"/>
  <c r="H1741" i="4" a="1"/>
  <c r="H1741" i="4" s="1"/>
  <c r="H1742" i="4" a="1"/>
  <c r="H1742" i="4" s="1"/>
  <c r="H1743" i="4" a="1"/>
  <c r="H1743" i="4" s="1"/>
  <c r="H1744" i="4" a="1"/>
  <c r="H1744" i="4" s="1"/>
  <c r="H1745" i="4" a="1"/>
  <c r="H1745" i="4" s="1"/>
  <c r="H1746" i="4" a="1"/>
  <c r="H1746" i="4" s="1"/>
  <c r="H1747" i="4" a="1"/>
  <c r="H1747" i="4" s="1"/>
  <c r="H1748" i="4" a="1"/>
  <c r="H1748" i="4" s="1"/>
  <c r="H1749" i="4" a="1"/>
  <c r="H1749" i="4" s="1"/>
  <c r="H1750" i="4" a="1"/>
  <c r="H1750" i="4" s="1"/>
  <c r="H1751" i="4" a="1"/>
  <c r="H1751" i="4" s="1"/>
  <c r="H1752" i="4" a="1"/>
  <c r="H1752" i="4" s="1"/>
  <c r="H1753" i="4" a="1"/>
  <c r="H1753" i="4" s="1"/>
  <c r="H1754" i="4" a="1"/>
  <c r="H1754" i="4" s="1"/>
  <c r="H1755" i="4" a="1"/>
  <c r="H1755" i="4" s="1"/>
  <c r="H1756" i="4" a="1"/>
  <c r="H1756" i="4" s="1"/>
  <c r="H1757" i="4" a="1"/>
  <c r="H1757" i="4" s="1"/>
  <c r="H1758" i="4" a="1"/>
  <c r="H1758" i="4" s="1"/>
  <c r="H1759" i="4" a="1"/>
  <c r="H1759" i="4" s="1"/>
  <c r="H1760" i="4" a="1"/>
  <c r="H1760" i="4" s="1"/>
  <c r="H1761" i="4" a="1"/>
  <c r="H1761" i="4" s="1"/>
  <c r="H1762" i="4" a="1"/>
  <c r="H1762" i="4" s="1"/>
  <c r="H1763" i="4" a="1"/>
  <c r="H1763" i="4" s="1"/>
  <c r="H1764" i="4" a="1"/>
  <c r="H1764" i="4" s="1"/>
  <c r="H1765" i="4" a="1"/>
  <c r="H1765" i="4" s="1"/>
  <c r="H1766" i="4" a="1"/>
  <c r="H1766" i="4" s="1"/>
  <c r="H1767" i="4" a="1"/>
  <c r="H1767" i="4" s="1"/>
  <c r="H1768" i="4" a="1"/>
  <c r="H1768" i="4" s="1"/>
  <c r="H1769" i="4" a="1"/>
  <c r="H1769" i="4" s="1"/>
  <c r="H1770" i="4" a="1"/>
  <c r="H1770" i="4" s="1"/>
  <c r="H1771" i="4" a="1"/>
  <c r="H1771" i="4" s="1"/>
  <c r="H1772" i="4" a="1"/>
  <c r="H1772" i="4" s="1"/>
  <c r="H1773" i="4" a="1"/>
  <c r="H1773" i="4" s="1"/>
  <c r="H1774" i="4" a="1"/>
  <c r="H1774" i="4" s="1"/>
  <c r="H1775" i="4" a="1"/>
  <c r="H1775" i="4" s="1"/>
  <c r="H1776" i="4" a="1"/>
  <c r="H1776" i="4" s="1"/>
  <c r="H1777" i="4" a="1"/>
  <c r="H1777" i="4" s="1"/>
  <c r="H1778" i="4" a="1"/>
  <c r="H1778" i="4" s="1"/>
  <c r="H1779" i="4" a="1"/>
  <c r="H1779" i="4" s="1"/>
  <c r="H1780" i="4" a="1"/>
  <c r="H1780" i="4" s="1"/>
  <c r="H1781" i="4" a="1"/>
  <c r="H1781" i="4" s="1"/>
  <c r="H1782" i="4" a="1"/>
  <c r="H1782" i="4" s="1"/>
  <c r="H1783" i="4" a="1"/>
  <c r="H1783" i="4" s="1"/>
  <c r="H1784" i="4" a="1"/>
  <c r="H1784" i="4" s="1"/>
  <c r="H1785" i="4" a="1"/>
  <c r="H1785" i="4" s="1"/>
  <c r="H1786" i="4" a="1"/>
  <c r="H1786" i="4" s="1"/>
  <c r="H1787" i="4" a="1"/>
  <c r="H1787" i="4" s="1"/>
  <c r="H1788" i="4" a="1"/>
  <c r="H1788" i="4" s="1"/>
  <c r="H1789" i="4" a="1"/>
  <c r="H1789" i="4" s="1"/>
  <c r="H1790" i="4" a="1"/>
  <c r="H1790" i="4" s="1"/>
  <c r="H1791" i="4" a="1"/>
  <c r="H1791" i="4" s="1"/>
  <c r="H1792" i="4" a="1"/>
  <c r="H1792" i="4" s="1"/>
  <c r="H1793" i="4" a="1"/>
  <c r="H1793" i="4" s="1"/>
  <c r="H1794" i="4" a="1"/>
  <c r="H1794" i="4" s="1"/>
  <c r="H1795" i="4" a="1"/>
  <c r="H1795" i="4" s="1"/>
  <c r="H1796" i="4" a="1"/>
  <c r="H1796" i="4" s="1"/>
  <c r="H1797" i="4" a="1"/>
  <c r="H1797" i="4" s="1"/>
  <c r="H1798" i="4" a="1"/>
  <c r="H1798" i="4" s="1"/>
  <c r="H1799" i="4" a="1"/>
  <c r="H1799" i="4" s="1"/>
  <c r="H1800" i="4" a="1"/>
  <c r="H1800" i="4" s="1"/>
  <c r="H1801" i="4" a="1"/>
  <c r="H1801" i="4" s="1"/>
  <c r="H1802" i="4" a="1"/>
  <c r="H1802" i="4" s="1"/>
  <c r="H1803" i="4" a="1"/>
  <c r="H1803" i="4" s="1"/>
  <c r="H1804" i="4" a="1"/>
  <c r="H1804" i="4" s="1"/>
  <c r="H1805" i="4" a="1"/>
  <c r="H1805" i="4" s="1"/>
  <c r="H1806" i="4" a="1"/>
  <c r="H1806" i="4" s="1"/>
  <c r="H1807" i="4" a="1"/>
  <c r="H1807" i="4" s="1"/>
  <c r="H1808" i="4" a="1"/>
  <c r="H1808" i="4" s="1"/>
  <c r="H1809" i="4" a="1"/>
  <c r="H1809" i="4" s="1"/>
  <c r="H1810" i="4" a="1"/>
  <c r="H1810" i="4" s="1"/>
  <c r="H1811" i="4" a="1"/>
  <c r="H1811" i="4" s="1"/>
  <c r="H1812" i="4" a="1"/>
  <c r="H1812" i="4" s="1"/>
  <c r="H1813" i="4" a="1"/>
  <c r="H1813" i="4" s="1"/>
  <c r="H1814" i="4" a="1"/>
  <c r="H1814" i="4" s="1"/>
  <c r="H1815" i="4" a="1"/>
  <c r="H1815" i="4" s="1"/>
  <c r="H1816" i="4" a="1"/>
  <c r="H1816" i="4" s="1"/>
  <c r="H1817" i="4" a="1"/>
  <c r="H1817" i="4" s="1"/>
  <c r="H1818" i="4" a="1"/>
  <c r="H1818" i="4" s="1"/>
  <c r="H1819" i="4" a="1"/>
  <c r="H1819" i="4" s="1"/>
  <c r="H1820" i="4" a="1"/>
  <c r="H1820" i="4" s="1"/>
  <c r="H1821" i="4" a="1"/>
  <c r="H1821" i="4" s="1"/>
  <c r="H1822" i="4" a="1"/>
  <c r="H1822" i="4" s="1"/>
  <c r="H1823" i="4" a="1"/>
  <c r="H1823" i="4" s="1"/>
  <c r="H1824" i="4" a="1"/>
  <c r="H1824" i="4" s="1"/>
  <c r="H1825" i="4" a="1"/>
  <c r="H1825" i="4" s="1"/>
  <c r="H1826" i="4" a="1"/>
  <c r="H1826" i="4" s="1"/>
  <c r="H1827" i="4" a="1"/>
  <c r="H1827" i="4" s="1"/>
  <c r="H1828" i="4" a="1"/>
  <c r="H1828" i="4" s="1"/>
  <c r="H1829" i="4" a="1"/>
  <c r="H1829" i="4" s="1"/>
  <c r="H1830" i="4" a="1"/>
  <c r="H1830" i="4" s="1"/>
  <c r="H1831" i="4" a="1"/>
  <c r="H1831" i="4" s="1"/>
  <c r="H1832" i="4" a="1"/>
  <c r="H1832" i="4" s="1"/>
  <c r="H1833" i="4" a="1"/>
  <c r="H1833" i="4" s="1"/>
  <c r="H1834" i="4" a="1"/>
  <c r="H1834" i="4" s="1"/>
  <c r="H1835" i="4" a="1"/>
  <c r="H1835" i="4" s="1"/>
  <c r="H1836" i="4" a="1"/>
  <c r="H1836" i="4" s="1"/>
  <c r="H1837" i="4" a="1"/>
  <c r="H1837" i="4" s="1"/>
  <c r="H1838" i="4" a="1"/>
  <c r="H1838" i="4" s="1"/>
  <c r="I1838" i="4" s="1"/>
  <c r="H1839" i="4" a="1"/>
  <c r="H1839" i="4" s="1"/>
  <c r="H1840" i="4" a="1"/>
  <c r="H1840" i="4" s="1"/>
  <c r="H1841" i="4" a="1"/>
  <c r="H1841" i="4" s="1"/>
  <c r="H1842" i="4" a="1"/>
  <c r="H1842" i="4" s="1"/>
  <c r="H1843" i="4" a="1"/>
  <c r="H1843" i="4" s="1"/>
  <c r="H1844" i="4" a="1"/>
  <c r="H1844" i="4" s="1"/>
  <c r="H1845" i="4" a="1"/>
  <c r="H1845" i="4" s="1"/>
  <c r="H1846" i="4" a="1"/>
  <c r="H1846" i="4" s="1"/>
  <c r="H1847" i="4" a="1"/>
  <c r="H1847" i="4" s="1"/>
  <c r="H1848" i="4" a="1"/>
  <c r="H1848" i="4" s="1"/>
  <c r="H1849" i="4" a="1"/>
  <c r="H1849" i="4" s="1"/>
  <c r="H1850" i="4" a="1"/>
  <c r="H1850" i="4" s="1"/>
  <c r="H1851" i="4" a="1"/>
  <c r="H1851" i="4" s="1"/>
  <c r="H1852" i="4" a="1"/>
  <c r="H1852" i="4" s="1"/>
  <c r="H1853" i="4" a="1"/>
  <c r="H1853" i="4" s="1"/>
  <c r="H1854" i="4" a="1"/>
  <c r="H1854" i="4" s="1"/>
  <c r="H1855" i="4" a="1"/>
  <c r="H1855" i="4" s="1"/>
  <c r="H1856" i="4" a="1"/>
  <c r="H1856" i="4" s="1"/>
  <c r="H1857" i="4" a="1"/>
  <c r="H1857" i="4" s="1"/>
  <c r="H1858" i="4" a="1"/>
  <c r="H1858" i="4" s="1"/>
  <c r="H1859" i="4" a="1"/>
  <c r="H1859" i="4" s="1"/>
  <c r="H1860" i="4" a="1"/>
  <c r="H1860" i="4" s="1"/>
  <c r="H1861" i="4" a="1"/>
  <c r="H1861" i="4" s="1"/>
  <c r="H1862" i="4" a="1"/>
  <c r="H1862" i="4" s="1"/>
  <c r="H1863" i="4" a="1"/>
  <c r="H1863" i="4" s="1"/>
  <c r="H1864" i="4" a="1"/>
  <c r="H1864" i="4" s="1"/>
  <c r="H1865" i="4" a="1"/>
  <c r="H1865" i="4" s="1"/>
  <c r="H1866" i="4" a="1"/>
  <c r="H1866" i="4" s="1"/>
  <c r="H1867" i="4" a="1"/>
  <c r="H1867" i="4" s="1"/>
  <c r="H1868" i="4" a="1"/>
  <c r="H1868" i="4" s="1"/>
  <c r="H1869" i="4" a="1"/>
  <c r="H1869" i="4" s="1"/>
  <c r="H1870" i="4" a="1"/>
  <c r="H1870" i="4" s="1"/>
  <c r="H1871" i="4" a="1"/>
  <c r="H1871" i="4" s="1"/>
  <c r="H1872" i="4" a="1"/>
  <c r="H1872" i="4" s="1"/>
  <c r="H1873" i="4" a="1"/>
  <c r="H1873" i="4" s="1"/>
  <c r="H1874" i="4" a="1"/>
  <c r="H1874" i="4" s="1"/>
  <c r="H1875" i="4" a="1"/>
  <c r="H1875" i="4" s="1"/>
  <c r="H1876" i="4" a="1"/>
  <c r="H1876" i="4" s="1"/>
  <c r="H1877" i="4" a="1"/>
  <c r="H1877" i="4" s="1"/>
  <c r="H1878" i="4" a="1"/>
  <c r="H1878" i="4" s="1"/>
  <c r="H1879" i="4" a="1"/>
  <c r="H1879" i="4" s="1"/>
  <c r="I1879" i="4" s="1"/>
  <c r="H1880" i="4" a="1"/>
  <c r="H1880" i="4" s="1"/>
  <c r="H1881" i="4" a="1"/>
  <c r="H1881" i="4" s="1"/>
  <c r="H1882" i="4" a="1"/>
  <c r="H1882" i="4" s="1"/>
  <c r="H1883" i="4" a="1"/>
  <c r="H1883" i="4" s="1"/>
  <c r="H1884" i="4" a="1"/>
  <c r="H1884" i="4" s="1"/>
  <c r="H1885" i="4" a="1"/>
  <c r="H1885" i="4" s="1"/>
  <c r="H1886" i="4" a="1"/>
  <c r="H1886" i="4" s="1"/>
  <c r="H1887" i="4" a="1"/>
  <c r="H1887" i="4" s="1"/>
  <c r="H1888" i="4" a="1"/>
  <c r="H1888" i="4" s="1"/>
  <c r="H1889" i="4" a="1"/>
  <c r="H1889" i="4" s="1"/>
  <c r="H1890" i="4" a="1"/>
  <c r="H1890" i="4" s="1"/>
  <c r="H1891" i="4" a="1"/>
  <c r="H1891" i="4" s="1"/>
  <c r="H1892" i="4" a="1"/>
  <c r="H1892" i="4" s="1"/>
  <c r="H1893" i="4" a="1"/>
  <c r="H1893" i="4" s="1"/>
  <c r="H1894" i="4" a="1"/>
  <c r="H1894" i="4" s="1"/>
  <c r="H1895" i="4" a="1"/>
  <c r="H1895" i="4" s="1"/>
  <c r="H1896" i="4" a="1"/>
  <c r="H1896" i="4" s="1"/>
  <c r="H1897" i="4" a="1"/>
  <c r="H1897" i="4" s="1"/>
  <c r="H1898" i="4" a="1"/>
  <c r="H1898" i="4" s="1"/>
  <c r="H1899" i="4" a="1"/>
  <c r="H1899" i="4" s="1"/>
  <c r="H1900" i="4" a="1"/>
  <c r="H1900" i="4" s="1"/>
  <c r="H1901" i="4" a="1"/>
  <c r="H1901" i="4" s="1"/>
  <c r="H1902" i="4" a="1"/>
  <c r="H1902" i="4" s="1"/>
  <c r="H1903" i="4" a="1"/>
  <c r="H1903" i="4" s="1"/>
  <c r="H1904" i="4" a="1"/>
  <c r="H1904" i="4" s="1"/>
  <c r="H1905" i="4" a="1"/>
  <c r="H1905" i="4" s="1"/>
  <c r="H1906" i="4" a="1"/>
  <c r="H1906" i="4" s="1"/>
  <c r="H1907" i="4" a="1"/>
  <c r="H1907" i="4" s="1"/>
  <c r="H1908" i="4" a="1"/>
  <c r="H1908" i="4" s="1"/>
  <c r="H1909" i="4" a="1"/>
  <c r="H1909" i="4" s="1"/>
  <c r="H1910" i="4" a="1"/>
  <c r="H1910" i="4" s="1"/>
  <c r="H1911" i="4" a="1"/>
  <c r="H1911" i="4" s="1"/>
  <c r="H1912" i="4" a="1"/>
  <c r="H1912" i="4" s="1"/>
  <c r="H1913" i="4" a="1"/>
  <c r="H1913" i="4" s="1"/>
  <c r="H1914" i="4" a="1"/>
  <c r="H1914" i="4" s="1"/>
  <c r="H1915" i="4" a="1"/>
  <c r="H1915" i="4" s="1"/>
  <c r="H1916" i="4" a="1"/>
  <c r="H1916" i="4" s="1"/>
  <c r="H1917" i="4" a="1"/>
  <c r="H1917" i="4" s="1"/>
  <c r="H1918" i="4" a="1"/>
  <c r="H1918" i="4" s="1"/>
  <c r="H1919" i="4" a="1"/>
  <c r="H1919" i="4" s="1"/>
  <c r="H1920" i="4" a="1"/>
  <c r="H1920" i="4" s="1"/>
  <c r="H1921" i="4" a="1"/>
  <c r="H1921" i="4" s="1"/>
  <c r="H1922" i="4" a="1"/>
  <c r="H1922" i="4" s="1"/>
  <c r="H1923" i="4" a="1"/>
  <c r="H1923" i="4" s="1"/>
  <c r="H1924" i="4" a="1"/>
  <c r="H1924" i="4" s="1"/>
  <c r="H1925" i="4" a="1"/>
  <c r="H1925" i="4" s="1"/>
  <c r="H1926" i="4" a="1"/>
  <c r="H1926" i="4" s="1"/>
  <c r="H1927" i="4" a="1"/>
  <c r="H1927" i="4" s="1"/>
  <c r="H1928" i="4" a="1"/>
  <c r="H1928" i="4" s="1"/>
  <c r="H1929" i="4" a="1"/>
  <c r="H1929" i="4" s="1"/>
  <c r="H1930" i="4" a="1"/>
  <c r="H1930" i="4" s="1"/>
  <c r="H1931" i="4" a="1"/>
  <c r="H1931" i="4" s="1"/>
  <c r="H1932" i="4" a="1"/>
  <c r="H1932" i="4" s="1"/>
  <c r="H1933" i="4" a="1"/>
  <c r="H1933" i="4" s="1"/>
  <c r="H1934" i="4" a="1"/>
  <c r="H1934" i="4" s="1"/>
  <c r="H1935" i="4" a="1"/>
  <c r="H1935" i="4" s="1"/>
  <c r="H1936" i="4" a="1"/>
  <c r="H1936" i="4" s="1"/>
  <c r="H1937" i="4" a="1"/>
  <c r="H1937" i="4" s="1"/>
  <c r="H1938" i="4" a="1"/>
  <c r="H1938" i="4" s="1"/>
  <c r="H1939" i="4" a="1"/>
  <c r="H1939" i="4" s="1"/>
  <c r="H1940" i="4" a="1"/>
  <c r="H1940" i="4" s="1"/>
  <c r="H1941" i="4" a="1"/>
  <c r="H1941" i="4" s="1"/>
  <c r="H1942" i="4" a="1"/>
  <c r="H1942" i="4" s="1"/>
  <c r="H1943" i="4" a="1"/>
  <c r="H1943" i="4" s="1"/>
  <c r="H1944" i="4" a="1"/>
  <c r="H1944" i="4" s="1"/>
  <c r="H1945" i="4" a="1"/>
  <c r="H1945" i="4" s="1"/>
  <c r="H1946" i="4" a="1"/>
  <c r="H1946" i="4" s="1"/>
  <c r="H1947" i="4" a="1"/>
  <c r="H1947" i="4" s="1"/>
  <c r="H1948" i="4" a="1"/>
  <c r="H1948" i="4" s="1"/>
  <c r="H1949" i="4" a="1"/>
  <c r="H1949" i="4" s="1"/>
  <c r="H1950" i="4" a="1"/>
  <c r="H1950" i="4" s="1"/>
  <c r="H1951" i="4" a="1"/>
  <c r="H1951" i="4" s="1"/>
  <c r="H1952" i="4" a="1"/>
  <c r="H1952" i="4" s="1"/>
  <c r="H1953" i="4" a="1"/>
  <c r="H1953" i="4" s="1"/>
  <c r="H1954" i="4" a="1"/>
  <c r="H1954" i="4" s="1"/>
  <c r="H1955" i="4" a="1"/>
  <c r="H1955" i="4" s="1"/>
  <c r="H1956" i="4" a="1"/>
  <c r="H1956" i="4" s="1"/>
  <c r="H1957" i="4" a="1"/>
  <c r="H1957" i="4" s="1"/>
  <c r="H1958" i="4" a="1"/>
  <c r="H1958" i="4" s="1"/>
  <c r="H1959" i="4" a="1"/>
  <c r="H1959" i="4" s="1"/>
  <c r="H1960" i="4" a="1"/>
  <c r="H1960" i="4" s="1"/>
  <c r="H1961" i="4" a="1"/>
  <c r="H1961" i="4" s="1"/>
  <c r="H1962" i="4" a="1"/>
  <c r="H1962" i="4" s="1"/>
  <c r="H1963" i="4" a="1"/>
  <c r="H1963" i="4" s="1"/>
  <c r="H1964" i="4" a="1"/>
  <c r="H1964" i="4" s="1"/>
  <c r="H1965" i="4" a="1"/>
  <c r="H1965" i="4" s="1"/>
  <c r="H1966" i="4" a="1"/>
  <c r="H1966" i="4" s="1"/>
  <c r="H1967" i="4" a="1"/>
  <c r="H1967" i="4" s="1"/>
  <c r="H1968" i="4" a="1"/>
  <c r="H1968" i="4" s="1"/>
  <c r="H1969" i="4" a="1"/>
  <c r="H1969" i="4" s="1"/>
  <c r="H1970" i="4" a="1"/>
  <c r="H1970" i="4" s="1"/>
  <c r="H1971" i="4" a="1"/>
  <c r="H1971" i="4" s="1"/>
  <c r="H1972" i="4" a="1"/>
  <c r="H1972" i="4" s="1"/>
  <c r="H1973" i="4" a="1"/>
  <c r="H1973" i="4" s="1"/>
  <c r="H1974" i="4" a="1"/>
  <c r="H1974" i="4" s="1"/>
  <c r="H1975" i="4" a="1"/>
  <c r="H1975" i="4" s="1"/>
  <c r="H1976" i="4" a="1"/>
  <c r="H1976" i="4" s="1"/>
  <c r="H1977" i="4" a="1"/>
  <c r="H1977" i="4" s="1"/>
  <c r="H1978" i="4" a="1"/>
  <c r="H1978" i="4" s="1"/>
  <c r="H1979" i="4" a="1"/>
  <c r="H1979" i="4" s="1"/>
  <c r="H1980" i="4" a="1"/>
  <c r="H1980" i="4" s="1"/>
  <c r="H1981" i="4" a="1"/>
  <c r="H1981" i="4" s="1"/>
  <c r="H1982" i="4" a="1"/>
  <c r="H1982" i="4" s="1"/>
  <c r="H1983" i="4" a="1"/>
  <c r="H1983" i="4" s="1"/>
  <c r="H1984" i="4" a="1"/>
  <c r="H1984" i="4" s="1"/>
  <c r="H1985" i="4" a="1"/>
  <c r="H1985" i="4" s="1"/>
  <c r="H1986" i="4" a="1"/>
  <c r="H1986" i="4" s="1"/>
  <c r="H1987" i="4" a="1"/>
  <c r="H1987" i="4" s="1"/>
  <c r="H1988" i="4" a="1"/>
  <c r="H1988" i="4" s="1"/>
  <c r="H1989" i="4" a="1"/>
  <c r="H1989" i="4" s="1"/>
  <c r="H1990" i="4" a="1"/>
  <c r="H1990" i="4" s="1"/>
  <c r="H1991" i="4" a="1"/>
  <c r="H1991" i="4" s="1"/>
  <c r="H1992" i="4" a="1"/>
  <c r="H1992" i="4" s="1"/>
  <c r="H1993" i="4" a="1"/>
  <c r="H1993" i="4" s="1"/>
  <c r="H1994" i="4" a="1"/>
  <c r="H1994" i="4" s="1"/>
  <c r="H1995" i="4" a="1"/>
  <c r="H1995" i="4" s="1"/>
  <c r="H1996" i="4" a="1"/>
  <c r="H1996" i="4" s="1"/>
  <c r="H1997" i="4" a="1"/>
  <c r="H1997" i="4" s="1"/>
  <c r="H1998" i="4" a="1"/>
  <c r="H1998" i="4" s="1"/>
  <c r="H1999" i="4" a="1"/>
  <c r="H1999" i="4" s="1"/>
  <c r="H2000" i="4" a="1"/>
  <c r="H2000" i="4" s="1"/>
  <c r="H2001" i="4" a="1"/>
  <c r="H2001" i="4" s="1"/>
  <c r="H2002" i="4" a="1"/>
  <c r="H2002" i="4" s="1"/>
  <c r="H2003" i="4" a="1"/>
  <c r="H2003" i="4" s="1"/>
  <c r="H2004" i="4" a="1"/>
  <c r="H2004" i="4" s="1"/>
  <c r="H2005" i="4" a="1"/>
  <c r="H2005" i="4" s="1"/>
  <c r="H2006" i="4" a="1"/>
  <c r="H2006" i="4" s="1"/>
  <c r="H2007" i="4" a="1"/>
  <c r="H2007" i="4" s="1"/>
  <c r="H2008" i="4" a="1"/>
  <c r="H2008" i="4" s="1"/>
  <c r="H2009" i="4" a="1"/>
  <c r="H2009" i="4" s="1"/>
  <c r="H2010" i="4" a="1"/>
  <c r="H2010" i="4" s="1"/>
  <c r="H2011" i="4" a="1"/>
  <c r="H2011" i="4" s="1"/>
  <c r="H2012" i="4" a="1"/>
  <c r="H2012" i="4" s="1"/>
  <c r="H2013" i="4" a="1"/>
  <c r="H2013" i="4" s="1"/>
  <c r="H2014" i="4" a="1"/>
  <c r="H2014" i="4" s="1"/>
  <c r="H2015" i="4" a="1"/>
  <c r="H2015" i="4" s="1"/>
  <c r="H2016" i="4" a="1"/>
  <c r="H2016" i="4" s="1"/>
  <c r="H2017" i="4" a="1"/>
  <c r="H2017" i="4" s="1"/>
  <c r="H2018" i="4" a="1"/>
  <c r="H2018" i="4" s="1"/>
  <c r="H2019" i="4" a="1"/>
  <c r="H2019" i="4" s="1"/>
  <c r="I2019" i="4" s="1"/>
  <c r="H2020" i="4" a="1"/>
  <c r="H2020" i="4" s="1"/>
  <c r="H2021" i="4" a="1"/>
  <c r="H2021" i="4" s="1"/>
  <c r="H2022" i="4" a="1"/>
  <c r="H2022" i="4" s="1"/>
  <c r="H2023" i="4" a="1"/>
  <c r="H2023" i="4" s="1"/>
  <c r="H2024" i="4" a="1"/>
  <c r="H2024" i="4" s="1"/>
  <c r="H2025" i="4" a="1"/>
  <c r="H2025" i="4" s="1"/>
  <c r="H2026" i="4" a="1"/>
  <c r="H2026" i="4" s="1"/>
  <c r="H2027" i="4" a="1"/>
  <c r="H2027" i="4" s="1"/>
  <c r="H2028" i="4" a="1"/>
  <c r="H2028" i="4" s="1"/>
  <c r="H2029" i="4" a="1"/>
  <c r="H2029" i="4" s="1"/>
  <c r="H2030" i="4" a="1"/>
  <c r="H2030" i="4" s="1"/>
  <c r="H2031" i="4" a="1"/>
  <c r="H2031" i="4" s="1"/>
  <c r="H2032" i="4" a="1"/>
  <c r="H2032" i="4" s="1"/>
  <c r="H2033" i="4" a="1"/>
  <c r="H2033" i="4" s="1"/>
  <c r="H2034" i="4" a="1"/>
  <c r="H2034" i="4" s="1"/>
  <c r="H2035" i="4" a="1"/>
  <c r="H2035" i="4" s="1"/>
  <c r="H2036" i="4" a="1"/>
  <c r="H2036" i="4" s="1"/>
  <c r="H2037" i="4" a="1"/>
  <c r="H2037" i="4" s="1"/>
  <c r="H2038" i="4" a="1"/>
  <c r="H2038" i="4" s="1"/>
  <c r="H2039" i="4" a="1"/>
  <c r="H2039" i="4" s="1"/>
  <c r="H2040" i="4" a="1"/>
  <c r="H2040" i="4" s="1"/>
  <c r="H2041" i="4" a="1"/>
  <c r="H2041" i="4" s="1"/>
  <c r="H2042" i="4" a="1"/>
  <c r="H2042" i="4" s="1"/>
  <c r="H2043" i="4" a="1"/>
  <c r="H2043" i="4" s="1"/>
  <c r="H2044" i="4" a="1"/>
  <c r="H2044" i="4" s="1"/>
  <c r="H2045" i="4" a="1"/>
  <c r="H2045" i="4" s="1"/>
  <c r="H2046" i="4" a="1"/>
  <c r="H2046" i="4" s="1"/>
  <c r="H2047" i="4" a="1"/>
  <c r="H2047" i="4" s="1"/>
  <c r="H2048" i="4" a="1"/>
  <c r="H2048" i="4" s="1"/>
  <c r="H2049" i="4" a="1"/>
  <c r="H2049" i="4" s="1"/>
  <c r="H2050" i="4" a="1"/>
  <c r="H2050" i="4" s="1"/>
  <c r="H2051" i="4" a="1"/>
  <c r="H2051" i="4" s="1"/>
  <c r="H2052" i="4" a="1"/>
  <c r="H2052" i="4" s="1"/>
  <c r="H2053" i="4" a="1"/>
  <c r="H2053" i="4" s="1"/>
  <c r="H2054" i="4" a="1"/>
  <c r="H2054" i="4" s="1"/>
  <c r="H2055" i="4" a="1"/>
  <c r="H2055" i="4" s="1"/>
  <c r="H2056" i="4" a="1"/>
  <c r="H2056" i="4" s="1"/>
  <c r="H2057" i="4" a="1"/>
  <c r="H2057" i="4" s="1"/>
  <c r="H2058" i="4" a="1"/>
  <c r="H2058" i="4" s="1"/>
  <c r="H2059" i="4" a="1"/>
  <c r="H2059" i="4" s="1"/>
  <c r="H2060" i="4" a="1"/>
  <c r="H2060" i="4" s="1"/>
  <c r="H2061" i="4" a="1"/>
  <c r="H2061" i="4" s="1"/>
  <c r="H2062" i="4" a="1"/>
  <c r="H2062" i="4" s="1"/>
  <c r="H2063" i="4" a="1"/>
  <c r="H2063" i="4" s="1"/>
  <c r="H2064" i="4" a="1"/>
  <c r="H2064" i="4" s="1"/>
  <c r="H2065" i="4" a="1"/>
  <c r="H2065" i="4" s="1"/>
  <c r="H2066" i="4" a="1"/>
  <c r="H2066" i="4" s="1"/>
  <c r="H2067" i="4" a="1"/>
  <c r="H2067" i="4" s="1"/>
  <c r="H2068" i="4" a="1"/>
  <c r="H2068" i="4" s="1"/>
  <c r="H2069" i="4" a="1"/>
  <c r="H2069" i="4" s="1"/>
  <c r="H2070" i="4" a="1"/>
  <c r="H2070" i="4" s="1"/>
  <c r="H2071" i="4" a="1"/>
  <c r="H2071" i="4" s="1"/>
  <c r="H2072" i="4" a="1"/>
  <c r="H2072" i="4" s="1"/>
  <c r="H2073" i="4" a="1"/>
  <c r="H2073" i="4" s="1"/>
  <c r="H2074" i="4" a="1"/>
  <c r="H2074" i="4" s="1"/>
  <c r="H2075" i="4" a="1"/>
  <c r="H2075" i="4" s="1"/>
  <c r="H2076" i="4" a="1"/>
  <c r="H2076" i="4" s="1"/>
  <c r="H2077" i="4" a="1"/>
  <c r="H2077" i="4" s="1"/>
  <c r="H2078" i="4" a="1"/>
  <c r="H2078" i="4" s="1"/>
  <c r="H2079" i="4" a="1"/>
  <c r="H2079" i="4" s="1"/>
  <c r="H2080" i="4" a="1"/>
  <c r="H2080" i="4" s="1"/>
  <c r="H2081" i="4" a="1"/>
  <c r="H2081" i="4" s="1"/>
  <c r="H2082" i="4" a="1"/>
  <c r="H2082" i="4" s="1"/>
  <c r="H2083" i="4" a="1"/>
  <c r="H2083" i="4" s="1"/>
  <c r="H2084" i="4" a="1"/>
  <c r="H2084" i="4" s="1"/>
  <c r="H2085" i="4" a="1"/>
  <c r="H2085" i="4" s="1"/>
  <c r="H2086" i="4" a="1"/>
  <c r="H2086" i="4" s="1"/>
  <c r="H2087" i="4" a="1"/>
  <c r="H2087" i="4" s="1"/>
  <c r="H2088" i="4" a="1"/>
  <c r="H2088" i="4" s="1"/>
  <c r="H2089" i="4" a="1"/>
  <c r="H2089" i="4" s="1"/>
  <c r="H2090" i="4" a="1"/>
  <c r="H2090" i="4" s="1"/>
  <c r="H2091" i="4" a="1"/>
  <c r="H2091" i="4" s="1"/>
  <c r="H2092" i="4" a="1"/>
  <c r="H2092" i="4" s="1"/>
  <c r="H2093" i="4" a="1"/>
  <c r="H2093" i="4" s="1"/>
  <c r="H2094" i="4" a="1"/>
  <c r="H2094" i="4" s="1"/>
  <c r="H2095" i="4" a="1"/>
  <c r="H2095" i="4" s="1"/>
  <c r="H2096" i="4" a="1"/>
  <c r="H2096" i="4" s="1"/>
  <c r="H2097" i="4" a="1"/>
  <c r="H2097" i="4" s="1"/>
  <c r="H2098" i="4" a="1"/>
  <c r="H2098" i="4" s="1"/>
  <c r="H2099" i="4" a="1"/>
  <c r="H2099" i="4" s="1"/>
  <c r="H2100" i="4" a="1"/>
  <c r="H2100" i="4" s="1"/>
  <c r="H2101" i="4" a="1"/>
  <c r="H2101" i="4" s="1"/>
  <c r="H2102" i="4" a="1"/>
  <c r="H2102" i="4" s="1"/>
  <c r="I2102" i="4" s="1"/>
  <c r="H2103" i="4" a="1"/>
  <c r="H2103" i="4" s="1"/>
  <c r="H2104" i="4" a="1"/>
  <c r="H2104" i="4" s="1"/>
  <c r="H2105" i="4" a="1"/>
  <c r="H2105" i="4" s="1"/>
  <c r="H2106" i="4" a="1"/>
  <c r="H2106" i="4" s="1"/>
  <c r="H2107" i="4" a="1"/>
  <c r="H2107" i="4" s="1"/>
  <c r="H2108" i="4" a="1"/>
  <c r="H2108" i="4" s="1"/>
  <c r="H2109" i="4" a="1"/>
  <c r="H2109" i="4" s="1"/>
  <c r="H2110" i="4" a="1"/>
  <c r="H2110" i="4" s="1"/>
  <c r="H2111" i="4" a="1"/>
  <c r="H2111" i="4" s="1"/>
  <c r="H2112" i="4" a="1"/>
  <c r="H2112" i="4" s="1"/>
  <c r="H2113" i="4" a="1"/>
  <c r="H2113" i="4" s="1"/>
  <c r="H2114" i="4" a="1"/>
  <c r="H2114" i="4" s="1"/>
  <c r="H2115" i="4" a="1"/>
  <c r="H2115" i="4" s="1"/>
  <c r="H2116" i="4" a="1"/>
  <c r="H2116" i="4" s="1"/>
  <c r="H2117" i="4" a="1"/>
  <c r="H2117" i="4" s="1"/>
  <c r="H2118" i="4" a="1"/>
  <c r="H2118" i="4" s="1"/>
  <c r="H2119" i="4" a="1"/>
  <c r="H2119" i="4" s="1"/>
  <c r="H2120" i="4" a="1"/>
  <c r="H2120" i="4" s="1"/>
  <c r="H2121" i="4" a="1"/>
  <c r="H2121" i="4" s="1"/>
  <c r="H2122" i="4" a="1"/>
  <c r="H2122" i="4" s="1"/>
  <c r="H2123" i="4" a="1"/>
  <c r="H2123" i="4" s="1"/>
  <c r="H2124" i="4" a="1"/>
  <c r="H2124" i="4" s="1"/>
  <c r="H2125" i="4" a="1"/>
  <c r="H2125" i="4" s="1"/>
  <c r="H2126" i="4" a="1"/>
  <c r="H2126" i="4" s="1"/>
  <c r="H2127" i="4" a="1"/>
  <c r="H2127" i="4" s="1"/>
  <c r="H2128" i="4" a="1"/>
  <c r="H2128" i="4" s="1"/>
  <c r="H2129" i="4" a="1"/>
  <c r="H2129" i="4" s="1"/>
  <c r="H2130" i="4" a="1"/>
  <c r="H2130" i="4" s="1"/>
  <c r="H2131" i="4" a="1"/>
  <c r="H2131" i="4" s="1"/>
  <c r="H2132" i="4" a="1"/>
  <c r="H2132" i="4" s="1"/>
  <c r="H2133" i="4" a="1"/>
  <c r="H2133" i="4" s="1"/>
  <c r="H2134" i="4" a="1"/>
  <c r="H2134" i="4" s="1"/>
  <c r="H2135" i="4" a="1"/>
  <c r="H2135" i="4" s="1"/>
  <c r="H2136" i="4" a="1"/>
  <c r="H2136" i="4" s="1"/>
  <c r="H2137" i="4" a="1"/>
  <c r="H2137" i="4" s="1"/>
  <c r="H2138" i="4" a="1"/>
  <c r="H2138" i="4" s="1"/>
  <c r="H2139" i="4" a="1"/>
  <c r="H2139" i="4" s="1"/>
  <c r="H2140" i="4" a="1"/>
  <c r="H2140" i="4" s="1"/>
  <c r="H2141" i="4" a="1"/>
  <c r="H2141" i="4" s="1"/>
  <c r="H2142" i="4" a="1"/>
  <c r="H2142" i="4" s="1"/>
  <c r="H2143" i="4" a="1"/>
  <c r="H2143" i="4" s="1"/>
  <c r="H2144" i="4" a="1"/>
  <c r="H2144" i="4" s="1"/>
  <c r="H2145" i="4" a="1"/>
  <c r="H2145" i="4" s="1"/>
  <c r="H2146" i="4" a="1"/>
  <c r="H2146" i="4" s="1"/>
  <c r="H2147" i="4" a="1"/>
  <c r="H2147" i="4" s="1"/>
  <c r="H2148" i="4" a="1"/>
  <c r="H2148" i="4" s="1"/>
  <c r="H2149" i="4" a="1"/>
  <c r="H2149" i="4" s="1"/>
  <c r="H2150" i="4" a="1"/>
  <c r="H2150" i="4" s="1"/>
  <c r="H2151" i="4" a="1"/>
  <c r="H2151" i="4" s="1"/>
  <c r="H2152" i="4" a="1"/>
  <c r="H2152" i="4" s="1"/>
  <c r="H2153" i="4" a="1"/>
  <c r="H2153" i="4" s="1"/>
  <c r="H2154" i="4" a="1"/>
  <c r="H2154" i="4" s="1"/>
  <c r="H2155" i="4" a="1"/>
  <c r="H2155" i="4" s="1"/>
  <c r="H2156" i="4" a="1"/>
  <c r="H2156" i="4" s="1"/>
  <c r="H2157" i="4" a="1"/>
  <c r="H2157" i="4" s="1"/>
  <c r="H2158" i="4" a="1"/>
  <c r="H2158" i="4" s="1"/>
  <c r="I2158" i="4" s="1"/>
  <c r="H2159" i="4" a="1"/>
  <c r="H2159" i="4" s="1"/>
  <c r="H2160" i="4" a="1"/>
  <c r="H2160" i="4" s="1"/>
  <c r="H2161" i="4" a="1"/>
  <c r="H2161" i="4" s="1"/>
  <c r="H2162" i="4" a="1"/>
  <c r="H2162" i="4" s="1"/>
  <c r="H2163" i="4" a="1"/>
  <c r="H2163" i="4" s="1"/>
  <c r="H2164" i="4" a="1"/>
  <c r="H2164" i="4" s="1"/>
  <c r="H2165" i="4" a="1"/>
  <c r="H2165" i="4" s="1"/>
  <c r="H2166" i="4" a="1"/>
  <c r="H2166" i="4" s="1"/>
  <c r="H2167" i="4" a="1"/>
  <c r="H2167" i="4" s="1"/>
  <c r="H2168" i="4" a="1"/>
  <c r="H2168" i="4" s="1"/>
  <c r="H2169" i="4" a="1"/>
  <c r="H2169" i="4" s="1"/>
  <c r="H2170" i="4" a="1"/>
  <c r="H2170" i="4" s="1"/>
  <c r="H2171" i="4" a="1"/>
  <c r="H2171" i="4" s="1"/>
  <c r="H2172" i="4" a="1"/>
  <c r="H2172" i="4" s="1"/>
  <c r="H2173" i="4" a="1"/>
  <c r="H2173" i="4" s="1"/>
  <c r="H2174" i="4" a="1"/>
  <c r="H2174" i="4" s="1"/>
  <c r="H2175" i="4" a="1"/>
  <c r="H2175" i="4" s="1"/>
  <c r="H2176" i="4" a="1"/>
  <c r="H2176" i="4" s="1"/>
  <c r="H2177" i="4" a="1"/>
  <c r="H2177" i="4" s="1"/>
  <c r="H2178" i="4" a="1"/>
  <c r="H2178" i="4" s="1"/>
  <c r="H2179" i="4" a="1"/>
  <c r="H2179" i="4" s="1"/>
  <c r="H2180" i="4" a="1"/>
  <c r="H2180" i="4" s="1"/>
  <c r="H2181" i="4" a="1"/>
  <c r="H2181" i="4" s="1"/>
  <c r="H2182" i="4" a="1"/>
  <c r="H2182" i="4" s="1"/>
  <c r="H2183" i="4" a="1"/>
  <c r="H2183" i="4" s="1"/>
  <c r="H2184" i="4" a="1"/>
  <c r="H2184" i="4" s="1"/>
  <c r="H2185" i="4" a="1"/>
  <c r="H2185" i="4" s="1"/>
  <c r="H2186" i="4" a="1"/>
  <c r="H2186" i="4" s="1"/>
  <c r="H2187" i="4" a="1"/>
  <c r="H2187" i="4" s="1"/>
  <c r="H2188" i="4" a="1"/>
  <c r="H2188" i="4" s="1"/>
  <c r="H2189" i="4" a="1"/>
  <c r="H2189" i="4" s="1"/>
  <c r="H2190" i="4" a="1"/>
  <c r="H2190" i="4" s="1"/>
  <c r="H2191" i="4" a="1"/>
  <c r="H2191" i="4" s="1"/>
  <c r="H2192" i="4" a="1"/>
  <c r="H2192" i="4" s="1"/>
  <c r="H2193" i="4" a="1"/>
  <c r="H2193" i="4" s="1"/>
  <c r="H2194" i="4" a="1"/>
  <c r="H2194" i="4" s="1"/>
  <c r="H2195" i="4" a="1"/>
  <c r="H2195" i="4" s="1"/>
  <c r="H2196" i="4" a="1"/>
  <c r="H2196" i="4" s="1"/>
  <c r="H2197" i="4" a="1"/>
  <c r="H2197" i="4" s="1"/>
  <c r="H2198" i="4" a="1"/>
  <c r="H2198" i="4" s="1"/>
  <c r="H2199" i="4" a="1"/>
  <c r="H2199" i="4" s="1"/>
  <c r="H2200" i="4" a="1"/>
  <c r="H2200" i="4" s="1"/>
  <c r="H2201" i="4" a="1"/>
  <c r="H2201" i="4" s="1"/>
  <c r="H2202" i="4" a="1"/>
  <c r="H2202" i="4" s="1"/>
  <c r="H2203" i="4" a="1"/>
  <c r="H2203" i="4" s="1"/>
  <c r="H2204" i="4" a="1"/>
  <c r="H2204" i="4" s="1"/>
  <c r="H2205" i="4" a="1"/>
  <c r="H2205" i="4" s="1"/>
  <c r="H2206" i="4" a="1"/>
  <c r="H2206" i="4" s="1"/>
  <c r="H2207" i="4" a="1"/>
  <c r="H2207" i="4" s="1"/>
  <c r="H2208" i="4" a="1"/>
  <c r="H2208" i="4" s="1"/>
  <c r="H2209" i="4" a="1"/>
  <c r="H2209" i="4" s="1"/>
  <c r="H2210" i="4" a="1"/>
  <c r="H2210" i="4" s="1"/>
  <c r="H2211" i="4" a="1"/>
  <c r="H2211" i="4" s="1"/>
  <c r="H2212" i="4" a="1"/>
  <c r="H2212" i="4" s="1"/>
  <c r="H2213" i="4" a="1"/>
  <c r="H2213" i="4" s="1"/>
  <c r="H2214" i="4" a="1"/>
  <c r="H2214" i="4" s="1"/>
  <c r="H2215" i="4" a="1"/>
  <c r="H2215" i="4" s="1"/>
  <c r="H2216" i="4" a="1"/>
  <c r="H2216" i="4" s="1"/>
  <c r="H2217" i="4" a="1"/>
  <c r="H2217" i="4" s="1"/>
  <c r="H2218" i="4" a="1"/>
  <c r="H2218" i="4" s="1"/>
  <c r="H2219" i="4" a="1"/>
  <c r="H2219" i="4" s="1"/>
  <c r="H2220" i="4" a="1"/>
  <c r="H2220" i="4" s="1"/>
  <c r="H2221" i="4" a="1"/>
  <c r="H2221" i="4" s="1"/>
  <c r="H2222" i="4" a="1"/>
  <c r="H2222" i="4" s="1"/>
  <c r="H2223" i="4" a="1"/>
  <c r="H2223" i="4" s="1"/>
  <c r="H2224" i="4" a="1"/>
  <c r="H2224" i="4" s="1"/>
  <c r="H2225" i="4" a="1"/>
  <c r="H2225" i="4" s="1"/>
  <c r="H2226" i="4" a="1"/>
  <c r="H2226" i="4" s="1"/>
  <c r="H2227" i="4" a="1"/>
  <c r="H2227" i="4" s="1"/>
  <c r="H2228" i="4" a="1"/>
  <c r="H2228" i="4" s="1"/>
  <c r="H2229" i="4" a="1"/>
  <c r="H2229" i="4" s="1"/>
  <c r="H2230" i="4" a="1"/>
  <c r="H2230" i="4" s="1"/>
  <c r="H2231" i="4" a="1"/>
  <c r="H2231" i="4" s="1"/>
  <c r="H2232" i="4" a="1"/>
  <c r="H2232" i="4" s="1"/>
  <c r="H2233" i="4" a="1"/>
  <c r="H2233" i="4" s="1"/>
  <c r="H2234" i="4" a="1"/>
  <c r="H2234" i="4" s="1"/>
  <c r="H2235" i="4" a="1"/>
  <c r="H2235" i="4" s="1"/>
  <c r="H2236" i="4" a="1"/>
  <c r="H2236" i="4" s="1"/>
  <c r="H2237" i="4" a="1"/>
  <c r="H2237" i="4" s="1"/>
  <c r="H2238" i="4" a="1"/>
  <c r="H2238" i="4" s="1"/>
  <c r="H2239" i="4" a="1"/>
  <c r="H2239" i="4" s="1"/>
  <c r="H2240" i="4" a="1"/>
  <c r="H2240" i="4" s="1"/>
  <c r="H2241" i="4" a="1"/>
  <c r="H2241" i="4" s="1"/>
  <c r="H2242" i="4" a="1"/>
  <c r="H2242" i="4" s="1"/>
  <c r="H2243" i="4" a="1"/>
  <c r="H2243" i="4" s="1"/>
  <c r="H2244" i="4" a="1"/>
  <c r="H2244" i="4" s="1"/>
  <c r="H2245" i="4" a="1"/>
  <c r="H2245" i="4" s="1"/>
  <c r="H2246" i="4" a="1"/>
  <c r="H2246" i="4" s="1"/>
  <c r="H2247" i="4" a="1"/>
  <c r="H2247" i="4" s="1"/>
  <c r="H2248" i="4" a="1"/>
  <c r="H2248" i="4" s="1"/>
  <c r="H2249" i="4" a="1"/>
  <c r="H2249" i="4" s="1"/>
  <c r="H2250" i="4" a="1"/>
  <c r="H2250" i="4" s="1"/>
  <c r="I2250" i="4" s="1"/>
  <c r="H2251" i="4" a="1"/>
  <c r="H2251" i="4" s="1"/>
  <c r="H2252" i="4" a="1"/>
  <c r="H2252" i="4" s="1"/>
  <c r="H2253" i="4" a="1"/>
  <c r="H2253" i="4" s="1"/>
  <c r="H2254" i="4" a="1"/>
  <c r="H2254" i="4" s="1"/>
  <c r="H2255" i="4" a="1"/>
  <c r="H2255" i="4" s="1"/>
  <c r="H2256" i="4" a="1"/>
  <c r="H2256" i="4" s="1"/>
  <c r="H2257" i="4" a="1"/>
  <c r="H2257" i="4" s="1"/>
  <c r="H2258" i="4" a="1"/>
  <c r="H2258" i="4" s="1"/>
  <c r="H2259" i="4" a="1"/>
  <c r="H2259" i="4" s="1"/>
  <c r="H2260" i="4" a="1"/>
  <c r="H2260" i="4" s="1"/>
  <c r="H2261" i="4" a="1"/>
  <c r="H2261" i="4" s="1"/>
  <c r="H2262" i="4" a="1"/>
  <c r="H2262" i="4" s="1"/>
  <c r="H2263" i="4" a="1"/>
  <c r="H2263" i="4" s="1"/>
  <c r="H2264" i="4" a="1"/>
  <c r="H2264" i="4" s="1"/>
  <c r="H2265" i="4" a="1"/>
  <c r="H2265" i="4" s="1"/>
  <c r="H2266" i="4" a="1"/>
  <c r="H2266" i="4" s="1"/>
  <c r="H2267" i="4" a="1"/>
  <c r="H2267" i="4" s="1"/>
  <c r="H2268" i="4" a="1"/>
  <c r="H2268" i="4" s="1"/>
  <c r="H2269" i="4" a="1"/>
  <c r="H2269" i="4" s="1"/>
  <c r="H2270" i="4" a="1"/>
  <c r="H2270" i="4" s="1"/>
  <c r="H2271" i="4" a="1"/>
  <c r="H2271" i="4" s="1"/>
  <c r="H2272" i="4" a="1"/>
  <c r="H2272" i="4" s="1"/>
  <c r="H2273" i="4" a="1"/>
  <c r="H2273" i="4" s="1"/>
  <c r="H2274" i="4" a="1"/>
  <c r="H2274" i="4" s="1"/>
  <c r="H2275" i="4" a="1"/>
  <c r="H2275" i="4" s="1"/>
  <c r="H2276" i="4" a="1"/>
  <c r="H2276" i="4" s="1"/>
  <c r="H2277" i="4" a="1"/>
  <c r="H2277" i="4" s="1"/>
  <c r="H2278" i="4" a="1"/>
  <c r="H2278" i="4" s="1"/>
  <c r="H2279" i="4" a="1"/>
  <c r="H2279" i="4" s="1"/>
  <c r="H2280" i="4" a="1"/>
  <c r="H2280" i="4" s="1"/>
  <c r="H2281" i="4" a="1"/>
  <c r="H2281" i="4" s="1"/>
  <c r="H2282" i="4" a="1"/>
  <c r="H2282" i="4" s="1"/>
  <c r="H2283" i="4" a="1"/>
  <c r="H2283" i="4" s="1"/>
  <c r="H2284" i="4" a="1"/>
  <c r="H2284" i="4" s="1"/>
  <c r="H2285" i="4" a="1"/>
  <c r="H2285" i="4" s="1"/>
  <c r="H2286" i="4" a="1"/>
  <c r="H2286" i="4" s="1"/>
  <c r="H2287" i="4" a="1"/>
  <c r="H2287" i="4" s="1"/>
  <c r="H2288" i="4" a="1"/>
  <c r="H2288" i="4" s="1"/>
  <c r="H2289" i="4" a="1"/>
  <c r="H2289" i="4" s="1"/>
  <c r="H2290" i="4" a="1"/>
  <c r="H2290" i="4" s="1"/>
  <c r="H2291" i="4" a="1"/>
  <c r="H2291" i="4" s="1"/>
  <c r="H2292" i="4" a="1"/>
  <c r="H2292" i="4" s="1"/>
  <c r="H2293" i="4" a="1"/>
  <c r="H2293" i="4" s="1"/>
  <c r="H2294" i="4" a="1"/>
  <c r="H2294" i="4" s="1"/>
  <c r="H2295" i="4" a="1"/>
  <c r="H2295" i="4" s="1"/>
  <c r="H2296" i="4" a="1"/>
  <c r="H2296" i="4" s="1"/>
  <c r="H2297" i="4" a="1"/>
  <c r="H2297" i="4" s="1"/>
  <c r="H2298" i="4" a="1"/>
  <c r="H2298" i="4" s="1"/>
  <c r="H2299" i="4" a="1"/>
  <c r="H2299" i="4" s="1"/>
  <c r="H2300" i="4" a="1"/>
  <c r="H2300" i="4" s="1"/>
  <c r="H2301" i="4" a="1"/>
  <c r="H2301" i="4" s="1"/>
  <c r="H2302" i="4" a="1"/>
  <c r="H2302" i="4" s="1"/>
  <c r="H2303" i="4" a="1"/>
  <c r="H2303" i="4" s="1"/>
  <c r="H2304" i="4" a="1"/>
  <c r="H2304" i="4" s="1"/>
  <c r="H2305" i="4" a="1"/>
  <c r="H2305" i="4" s="1"/>
  <c r="H2306" i="4" a="1"/>
  <c r="H2306" i="4" s="1"/>
  <c r="H2307" i="4" a="1"/>
  <c r="H2307" i="4" s="1"/>
  <c r="H2308" i="4" a="1"/>
  <c r="H2308" i="4" s="1"/>
  <c r="H2309" i="4" a="1"/>
  <c r="H2309" i="4" s="1"/>
  <c r="H2310" i="4" a="1"/>
  <c r="H2310" i="4" s="1"/>
  <c r="H2311" i="4" a="1"/>
  <c r="H2311" i="4" s="1"/>
  <c r="H2312" i="4" a="1"/>
  <c r="H2312" i="4" s="1"/>
  <c r="H2313" i="4" a="1"/>
  <c r="H2313" i="4" s="1"/>
  <c r="H2314" i="4" a="1"/>
  <c r="H2314" i="4" s="1"/>
  <c r="H2315" i="4" a="1"/>
  <c r="H2315" i="4" s="1"/>
  <c r="H2316" i="4" a="1"/>
  <c r="H2316" i="4" s="1"/>
  <c r="H2317" i="4" a="1"/>
  <c r="H2317" i="4" s="1"/>
  <c r="H2318" i="4" a="1"/>
  <c r="H2318" i="4" s="1"/>
  <c r="H2319" i="4" a="1"/>
  <c r="H2319" i="4" s="1"/>
  <c r="H2320" i="4" a="1"/>
  <c r="H2320" i="4" s="1"/>
  <c r="H2321" i="4" a="1"/>
  <c r="H2321" i="4" s="1"/>
  <c r="H2322" i="4" a="1"/>
  <c r="H2322" i="4" s="1"/>
  <c r="H2323" i="4" a="1"/>
  <c r="H2323" i="4" s="1"/>
  <c r="H2324" i="4" a="1"/>
  <c r="H2324" i="4" s="1"/>
  <c r="H2325" i="4" a="1"/>
  <c r="H2325" i="4" s="1"/>
  <c r="H2326" i="4" a="1"/>
  <c r="H2326" i="4" s="1"/>
  <c r="H2327" i="4" a="1"/>
  <c r="H2327" i="4" s="1"/>
  <c r="H2328" i="4" a="1"/>
  <c r="H2328" i="4" s="1"/>
  <c r="H2329" i="4" a="1"/>
  <c r="H2329" i="4" s="1"/>
  <c r="H2330" i="4" a="1"/>
  <c r="H2330" i="4" s="1"/>
  <c r="H2331" i="4" a="1"/>
  <c r="H2331" i="4" s="1"/>
  <c r="H2332" i="4" a="1"/>
  <c r="H2332" i="4" s="1"/>
  <c r="H2333" i="4" a="1"/>
  <c r="H2333" i="4" s="1"/>
  <c r="H2334" i="4" a="1"/>
  <c r="H2334" i="4" s="1"/>
  <c r="H2335" i="4" a="1"/>
  <c r="H2335" i="4" s="1"/>
  <c r="H2336" i="4" a="1"/>
  <c r="H2336" i="4" s="1"/>
  <c r="H2337" i="4" a="1"/>
  <c r="H2337" i="4" s="1"/>
  <c r="H2338" i="4" a="1"/>
  <c r="H2338" i="4" s="1"/>
  <c r="H2339" i="4" a="1"/>
  <c r="H2339" i="4" s="1"/>
  <c r="H2340" i="4" a="1"/>
  <c r="H2340" i="4" s="1"/>
  <c r="H2341" i="4" a="1"/>
  <c r="H2341" i="4" s="1"/>
  <c r="H2342" i="4" a="1"/>
  <c r="H2342" i="4" s="1"/>
  <c r="H2343" i="4" a="1"/>
  <c r="H2343" i="4" s="1"/>
  <c r="H2344" i="4" a="1"/>
  <c r="H2344" i="4" s="1"/>
  <c r="H2345" i="4" a="1"/>
  <c r="H2345" i="4" s="1"/>
  <c r="I2345" i="4" s="1"/>
  <c r="H2346" i="4" a="1"/>
  <c r="H2346" i="4" s="1"/>
  <c r="H2347" i="4" a="1"/>
  <c r="H2347" i="4" s="1"/>
  <c r="H2348" i="4" a="1"/>
  <c r="H2348" i="4" s="1"/>
  <c r="H2349" i="4" a="1"/>
  <c r="H2349" i="4" s="1"/>
  <c r="H2350" i="4" a="1"/>
  <c r="H2350" i="4" s="1"/>
  <c r="H2351" i="4" a="1"/>
  <c r="H2351" i="4" s="1"/>
  <c r="H2352" i="4" a="1"/>
  <c r="H2352" i="4" s="1"/>
  <c r="H2353" i="4" a="1"/>
  <c r="H2353" i="4" s="1"/>
  <c r="H2354" i="4" a="1"/>
  <c r="H2354" i="4" s="1"/>
  <c r="H2355" i="4" a="1"/>
  <c r="H2355" i="4" s="1"/>
  <c r="H2356" i="4" a="1"/>
  <c r="H2356" i="4" s="1"/>
  <c r="H2357" i="4" a="1"/>
  <c r="H2357" i="4" s="1"/>
  <c r="H2358" i="4" a="1"/>
  <c r="H2358" i="4" s="1"/>
  <c r="H2359" i="4" a="1"/>
  <c r="H2359" i="4" s="1"/>
  <c r="H2360" i="4" a="1"/>
  <c r="H2360" i="4" s="1"/>
  <c r="H2361" i="4" a="1"/>
  <c r="H2361" i="4" s="1"/>
  <c r="H2362" i="4" a="1"/>
  <c r="H2362" i="4" s="1"/>
  <c r="H2363" i="4" a="1"/>
  <c r="H2363" i="4" s="1"/>
  <c r="H2364" i="4" a="1"/>
  <c r="H2364" i="4" s="1"/>
  <c r="H2365" i="4" a="1"/>
  <c r="H2365" i="4" s="1"/>
  <c r="H2366" i="4" a="1"/>
  <c r="H2366" i="4" s="1"/>
  <c r="H2367" i="4" a="1"/>
  <c r="H2367" i="4" s="1"/>
  <c r="H2368" i="4" a="1"/>
  <c r="H2368" i="4" s="1"/>
  <c r="I2368" i="4" s="1"/>
  <c r="H2369" i="4" a="1"/>
  <c r="H2369" i="4" s="1"/>
  <c r="I2369" i="4" s="1"/>
  <c r="H2370" i="4" a="1"/>
  <c r="H2370" i="4" s="1"/>
  <c r="H2371" i="4" a="1"/>
  <c r="H2371" i="4" s="1"/>
  <c r="H2372" i="4" a="1"/>
  <c r="H2372" i="4" s="1"/>
  <c r="H2373" i="4" a="1"/>
  <c r="H2373" i="4" s="1"/>
  <c r="H2374" i="4" a="1"/>
  <c r="H2374" i="4" s="1"/>
  <c r="H2375" i="4" a="1"/>
  <c r="H2375" i="4" s="1"/>
  <c r="H2376" i="4" a="1"/>
  <c r="H2376" i="4" s="1"/>
  <c r="H2377" i="4" a="1"/>
  <c r="H2377" i="4" s="1"/>
  <c r="H2378" i="4" a="1"/>
  <c r="H2378" i="4" s="1"/>
  <c r="H2379" i="4" a="1"/>
  <c r="H2379" i="4" s="1"/>
  <c r="H2380" i="4" a="1"/>
  <c r="H2380" i="4" s="1"/>
  <c r="H2381" i="4" a="1"/>
  <c r="H2381" i="4" s="1"/>
  <c r="H2382" i="4" a="1"/>
  <c r="H2382" i="4" s="1"/>
  <c r="H2383" i="4" a="1"/>
  <c r="H2383" i="4" s="1"/>
  <c r="H2384" i="4" a="1"/>
  <c r="H2384" i="4" s="1"/>
  <c r="H2385" i="4" a="1"/>
  <c r="H2385" i="4" s="1"/>
  <c r="H2386" i="4" a="1"/>
  <c r="H2386" i="4" s="1"/>
  <c r="H2387" i="4" a="1"/>
  <c r="H2387" i="4" s="1"/>
  <c r="H2388" i="4" a="1"/>
  <c r="H2388" i="4" s="1"/>
  <c r="H2389" i="4" a="1"/>
  <c r="H2389" i="4" s="1"/>
  <c r="H2390" i="4" a="1"/>
  <c r="H2390" i="4" s="1"/>
  <c r="H2391" i="4" a="1"/>
  <c r="H2391" i="4" s="1"/>
  <c r="H2392" i="4" a="1"/>
  <c r="H2392" i="4" s="1"/>
  <c r="H2393" i="4" a="1"/>
  <c r="H2393" i="4" s="1"/>
  <c r="H2394" i="4" a="1"/>
  <c r="H2394" i="4" s="1"/>
  <c r="H2395" i="4" a="1"/>
  <c r="H2395" i="4" s="1"/>
  <c r="H2396" i="4" a="1"/>
  <c r="H2396" i="4" s="1"/>
  <c r="H2397" i="4" a="1"/>
  <c r="H2397" i="4" s="1"/>
  <c r="H2398" i="4" a="1"/>
  <c r="H2398" i="4" s="1"/>
  <c r="H2399" i="4" a="1"/>
  <c r="H2399" i="4" s="1"/>
  <c r="H2400" i="4" a="1"/>
  <c r="H2400" i="4" s="1"/>
  <c r="H2401" i="4" a="1"/>
  <c r="H2401" i="4" s="1"/>
  <c r="H2402" i="4" a="1"/>
  <c r="H2402" i="4" s="1"/>
  <c r="H2403" i="4" a="1"/>
  <c r="H2403" i="4" s="1"/>
  <c r="H2404" i="4" a="1"/>
  <c r="H2404" i="4" s="1"/>
  <c r="H2405" i="4" a="1"/>
  <c r="H2405" i="4" s="1"/>
  <c r="H2406" i="4" a="1"/>
  <c r="H2406" i="4" s="1"/>
  <c r="H2407" i="4" a="1"/>
  <c r="H2407" i="4" s="1"/>
  <c r="H2408" i="4" a="1"/>
  <c r="H2408" i="4" s="1"/>
  <c r="H2409" i="4" a="1"/>
  <c r="H2409" i="4" s="1"/>
  <c r="H2410" i="4" a="1"/>
  <c r="H2410" i="4" s="1"/>
  <c r="H2411" i="4" a="1"/>
  <c r="H2411" i="4" s="1"/>
  <c r="H2412" i="4" a="1"/>
  <c r="H2412" i="4" s="1"/>
  <c r="H2413" i="4" a="1"/>
  <c r="H2413" i="4" s="1"/>
  <c r="H2414" i="4" a="1"/>
  <c r="H2414" i="4" s="1"/>
  <c r="H2415" i="4" a="1"/>
  <c r="H2415" i="4" s="1"/>
  <c r="H2416" i="4" a="1"/>
  <c r="H2416" i="4" s="1"/>
  <c r="H2417" i="4" a="1"/>
  <c r="H2417" i="4" s="1"/>
  <c r="H2418" i="4" a="1"/>
  <c r="H2418" i="4" s="1"/>
  <c r="H2419" i="4" a="1"/>
  <c r="H2419" i="4" s="1"/>
  <c r="H2420" i="4" a="1"/>
  <c r="H2420" i="4" s="1"/>
  <c r="H2421" i="4" a="1"/>
  <c r="H2421" i="4" s="1"/>
  <c r="H2422" i="4" a="1"/>
  <c r="H2422" i="4" s="1"/>
  <c r="H2423" i="4" a="1"/>
  <c r="H2423" i="4" s="1"/>
  <c r="H2424" i="4" a="1"/>
  <c r="H2424" i="4" s="1"/>
  <c r="H2425" i="4" a="1"/>
  <c r="H2425" i="4" s="1"/>
  <c r="H2426" i="4" a="1"/>
  <c r="H2426" i="4" s="1"/>
  <c r="H2427" i="4" a="1"/>
  <c r="H2427" i="4" s="1"/>
  <c r="H2428" i="4" a="1"/>
  <c r="H2428" i="4" s="1"/>
  <c r="H2429" i="4" a="1"/>
  <c r="H2429" i="4" s="1"/>
  <c r="H2430" i="4" a="1"/>
  <c r="H2430" i="4" s="1"/>
  <c r="H2431" i="4" a="1"/>
  <c r="H2431" i="4" s="1"/>
  <c r="H2432" i="4" a="1"/>
  <c r="H2432" i="4" s="1"/>
  <c r="H2433" i="4" a="1"/>
  <c r="H2433" i="4" s="1"/>
  <c r="H2434" i="4" a="1"/>
  <c r="H2434" i="4" s="1"/>
  <c r="H2435" i="4" a="1"/>
  <c r="H2435" i="4" s="1"/>
  <c r="H2436" i="4" a="1"/>
  <c r="H2436" i="4" s="1"/>
  <c r="H2437" i="4" a="1"/>
  <c r="H2437" i="4" s="1"/>
  <c r="I2437" i="4" s="1"/>
  <c r="H2438" i="4" a="1"/>
  <c r="H2438" i="4" s="1"/>
  <c r="H2439" i="4" a="1"/>
  <c r="H2439" i="4" s="1"/>
  <c r="H2440" i="4" a="1"/>
  <c r="H2440" i="4" s="1"/>
  <c r="H2441" i="4" a="1"/>
  <c r="H2441" i="4" s="1"/>
  <c r="H2442" i="4" a="1"/>
  <c r="H2442" i="4" s="1"/>
  <c r="H2443" i="4" a="1"/>
  <c r="H2443" i="4" s="1"/>
  <c r="H2444" i="4" a="1"/>
  <c r="H2444" i="4" s="1"/>
  <c r="H2445" i="4" a="1"/>
  <c r="H2445" i="4" s="1"/>
  <c r="H2446" i="4" a="1"/>
  <c r="H2446" i="4" s="1"/>
  <c r="H2447" i="4" a="1"/>
  <c r="H2447" i="4" s="1"/>
  <c r="H2448" i="4" a="1"/>
  <c r="H2448" i="4" s="1"/>
  <c r="H2449" i="4" a="1"/>
  <c r="H2449" i="4" s="1"/>
  <c r="H2450" i="4" a="1"/>
  <c r="H2450" i="4" s="1"/>
  <c r="H2451" i="4" a="1"/>
  <c r="H2451" i="4" s="1"/>
  <c r="H2452" i="4" a="1"/>
  <c r="H2452" i="4" s="1"/>
  <c r="H2453" i="4" a="1"/>
  <c r="H2453" i="4" s="1"/>
  <c r="H2454" i="4" a="1"/>
  <c r="H2454" i="4" s="1"/>
  <c r="H2455" i="4" a="1"/>
  <c r="H2455" i="4" s="1"/>
  <c r="H2456" i="4" a="1"/>
  <c r="H2456" i="4" s="1"/>
  <c r="H2457" i="4" a="1"/>
  <c r="H2457" i="4" s="1"/>
  <c r="H2458" i="4" a="1"/>
  <c r="H2458" i="4" s="1"/>
  <c r="H2459" i="4" a="1"/>
  <c r="H2459" i="4" s="1"/>
  <c r="H2460" i="4" a="1"/>
  <c r="H2460" i="4" s="1"/>
  <c r="H2461" i="4" a="1"/>
  <c r="H2461" i="4" s="1"/>
  <c r="H2462" i="4" a="1"/>
  <c r="H2462" i="4" s="1"/>
  <c r="H2463" i="4" a="1"/>
  <c r="H2463" i="4" s="1"/>
  <c r="H2464" i="4" a="1"/>
  <c r="H2464" i="4" s="1"/>
  <c r="H2465" i="4" a="1"/>
  <c r="H2465" i="4" s="1"/>
  <c r="H2466" i="4" a="1"/>
  <c r="H2466" i="4" s="1"/>
  <c r="H2467" i="4" a="1"/>
  <c r="H2467" i="4" s="1"/>
  <c r="H2468" i="4" a="1"/>
  <c r="H2468" i="4" s="1"/>
  <c r="H2469" i="4" a="1"/>
  <c r="H2469" i="4" s="1"/>
  <c r="H2470" i="4" a="1"/>
  <c r="H2470" i="4" s="1"/>
  <c r="H2471" i="4" a="1"/>
  <c r="H2471" i="4" s="1"/>
  <c r="H2472" i="4" a="1"/>
  <c r="H2472" i="4" s="1"/>
  <c r="H2473" i="4" a="1"/>
  <c r="H2473" i="4" s="1"/>
  <c r="H2474" i="4" a="1"/>
  <c r="H2474" i="4" s="1"/>
  <c r="H2475" i="4" a="1"/>
  <c r="H2475" i="4" s="1"/>
  <c r="H2476" i="4" a="1"/>
  <c r="H2476" i="4" s="1"/>
  <c r="H2477" i="4" a="1"/>
  <c r="H2477" i="4" s="1"/>
  <c r="H2478" i="4" a="1"/>
  <c r="H2478" i="4" s="1"/>
  <c r="H2479" i="4" a="1"/>
  <c r="H2479" i="4" s="1"/>
  <c r="H2480" i="4" a="1"/>
  <c r="H2480" i="4" s="1"/>
  <c r="H2481" i="4" a="1"/>
  <c r="H2481" i="4" s="1"/>
  <c r="H2482" i="4" a="1"/>
  <c r="H2482" i="4" s="1"/>
  <c r="H2483" i="4" a="1"/>
  <c r="H2483" i="4" s="1"/>
  <c r="H2484" i="4" a="1"/>
  <c r="H2484" i="4" s="1"/>
  <c r="H2485" i="4" a="1"/>
  <c r="H2485" i="4" s="1"/>
  <c r="H2486" i="4" a="1"/>
  <c r="H2486" i="4" s="1"/>
  <c r="H2487" i="4" a="1"/>
  <c r="H2487" i="4" s="1"/>
  <c r="H2488" i="4" a="1"/>
  <c r="H2488" i="4" s="1"/>
  <c r="H2489" i="4" a="1"/>
  <c r="H2489" i="4" s="1"/>
  <c r="H2490" i="4" a="1"/>
  <c r="H2490" i="4" s="1"/>
  <c r="H2491" i="4" a="1"/>
  <c r="H2491" i="4" s="1"/>
  <c r="H2492" i="4" a="1"/>
  <c r="H2492" i="4" s="1"/>
  <c r="H2493" i="4" a="1"/>
  <c r="H2493" i="4" s="1"/>
  <c r="H2494" i="4" a="1"/>
  <c r="H2494" i="4" s="1"/>
  <c r="H2495" i="4" a="1"/>
  <c r="H2495" i="4" s="1"/>
  <c r="H2496" i="4" a="1"/>
  <c r="H2496" i="4" s="1"/>
  <c r="H2497" i="4" a="1"/>
  <c r="H2497" i="4" s="1"/>
  <c r="H2498" i="4" a="1"/>
  <c r="H2498" i="4" s="1"/>
  <c r="H2499" i="4" a="1"/>
  <c r="H2499" i="4" s="1"/>
  <c r="H2500" i="4" a="1"/>
  <c r="H2500" i="4" s="1"/>
  <c r="H2501" i="4" a="1"/>
  <c r="H2501" i="4" s="1"/>
  <c r="H2502" i="4" a="1"/>
  <c r="H2502" i="4" s="1"/>
  <c r="H2503" i="4" a="1"/>
  <c r="H2503" i="4" s="1"/>
  <c r="H2504" i="4" a="1"/>
  <c r="H2504" i="4" s="1"/>
  <c r="H2505" i="4" a="1"/>
  <c r="H2505" i="4" s="1"/>
  <c r="H2506" i="4" a="1"/>
  <c r="H2506" i="4" s="1"/>
  <c r="H2507" i="4" a="1"/>
  <c r="H2507" i="4" s="1"/>
  <c r="H2508" i="4" a="1"/>
  <c r="H2508" i="4" s="1"/>
  <c r="H2509" i="4" a="1"/>
  <c r="H2509" i="4" s="1"/>
  <c r="H2510" i="4" a="1"/>
  <c r="H2510" i="4" s="1"/>
  <c r="H2511" i="4" a="1"/>
  <c r="H2511" i="4" s="1"/>
  <c r="H2512" i="4" a="1"/>
  <c r="H2512" i="4" s="1"/>
  <c r="H2513" i="4" a="1"/>
  <c r="H2513" i="4" s="1"/>
  <c r="H2514" i="4" a="1"/>
  <c r="H2514" i="4" s="1"/>
  <c r="H2515" i="4" a="1"/>
  <c r="H2515" i="4" s="1"/>
  <c r="H2516" i="4" a="1"/>
  <c r="H2516" i="4" s="1"/>
  <c r="H2517" i="4" a="1"/>
  <c r="H2517" i="4" s="1"/>
  <c r="H2518" i="4" a="1"/>
  <c r="H2518" i="4" s="1"/>
  <c r="H2519" i="4" a="1"/>
  <c r="H2519" i="4" s="1"/>
  <c r="H2520" i="4" a="1"/>
  <c r="H2520" i="4" s="1"/>
  <c r="H2521" i="4" a="1"/>
  <c r="H2521" i="4" s="1"/>
  <c r="H2522" i="4" a="1"/>
  <c r="H2522" i="4" s="1"/>
  <c r="H2523" i="4" a="1"/>
  <c r="H2523" i="4" s="1"/>
  <c r="H2524" i="4" a="1"/>
  <c r="H2524" i="4" s="1"/>
  <c r="H2525" i="4" a="1"/>
  <c r="H2525" i="4" s="1"/>
  <c r="H2526" i="4" a="1"/>
  <c r="H2526" i="4" s="1"/>
  <c r="H2527" i="4" a="1"/>
  <c r="H2527" i="4" s="1"/>
  <c r="H2528" i="4" a="1"/>
  <c r="H2528" i="4" s="1"/>
  <c r="H2529" i="4" a="1"/>
  <c r="H2529" i="4" s="1"/>
  <c r="H2530" i="4" a="1"/>
  <c r="H2530" i="4" s="1"/>
  <c r="H2531" i="4" a="1"/>
  <c r="H2531" i="4" s="1"/>
  <c r="H2532" i="4" a="1"/>
  <c r="H2532" i="4" s="1"/>
  <c r="H2533" i="4" a="1"/>
  <c r="H2533" i="4" s="1"/>
  <c r="H2534" i="4" a="1"/>
  <c r="H2534" i="4" s="1"/>
  <c r="H2535" i="4" a="1"/>
  <c r="H2535" i="4" s="1"/>
  <c r="H2536" i="4" a="1"/>
  <c r="H2536" i="4" s="1"/>
  <c r="H2537" i="4" a="1"/>
  <c r="H2537" i="4" s="1"/>
  <c r="H2538" i="4" a="1"/>
  <c r="H2538" i="4" s="1"/>
  <c r="H2539" i="4" a="1"/>
  <c r="H2539" i="4" s="1"/>
  <c r="H2540" i="4" a="1"/>
  <c r="H2540" i="4" s="1"/>
  <c r="H2541" i="4" a="1"/>
  <c r="H2541" i="4" s="1"/>
  <c r="H2542" i="4" a="1"/>
  <c r="H2542" i="4" s="1"/>
  <c r="H2543" i="4" a="1"/>
  <c r="H2543" i="4" s="1"/>
  <c r="H2544" i="4" a="1"/>
  <c r="H2544" i="4" s="1"/>
  <c r="H2545" i="4" a="1"/>
  <c r="H2545" i="4" s="1"/>
  <c r="H2546" i="4" a="1"/>
  <c r="H2546" i="4" s="1"/>
  <c r="H2547" i="4" a="1"/>
  <c r="H2547" i="4" s="1"/>
  <c r="H2548" i="4" a="1"/>
  <c r="H2548" i="4" s="1"/>
  <c r="H2549" i="4" a="1"/>
  <c r="H2549" i="4" s="1"/>
  <c r="H2550" i="4" a="1"/>
  <c r="H2550" i="4" s="1"/>
  <c r="H2551" i="4" a="1"/>
  <c r="H2551" i="4" s="1"/>
  <c r="H2552" i="4" a="1"/>
  <c r="H2552" i="4" s="1"/>
  <c r="H2553" i="4" a="1"/>
  <c r="H2553" i="4" s="1"/>
  <c r="H2554" i="4" a="1"/>
  <c r="H2554" i="4" s="1"/>
  <c r="H2555" i="4" a="1"/>
  <c r="H2555" i="4" s="1"/>
  <c r="H2556" i="4" a="1"/>
  <c r="H2556" i="4" s="1"/>
  <c r="H2557" i="4" a="1"/>
  <c r="H2557" i="4" s="1"/>
  <c r="H2558" i="4" a="1"/>
  <c r="H2558" i="4" s="1"/>
  <c r="H2559" i="4" a="1"/>
  <c r="H2559" i="4" s="1"/>
  <c r="H2560" i="4" a="1"/>
  <c r="H2560" i="4" s="1"/>
  <c r="H2561" i="4" a="1"/>
  <c r="H2561" i="4" s="1"/>
  <c r="H2562" i="4" a="1"/>
  <c r="H2562" i="4" s="1"/>
  <c r="H2563" i="4" a="1"/>
  <c r="H2563" i="4" s="1"/>
  <c r="H2564" i="4" a="1"/>
  <c r="H2564" i="4" s="1"/>
  <c r="H2565" i="4" a="1"/>
  <c r="H2565" i="4" s="1"/>
  <c r="H2566" i="4" a="1"/>
  <c r="H2566" i="4" s="1"/>
  <c r="H2567" i="4" a="1"/>
  <c r="H2567" i="4" s="1"/>
  <c r="H2568" i="4" a="1"/>
  <c r="H2568" i="4" s="1"/>
  <c r="H2569" i="4" a="1"/>
  <c r="H2569" i="4" s="1"/>
  <c r="H2570" i="4" a="1"/>
  <c r="H2570" i="4" s="1"/>
  <c r="H2571" i="4" a="1"/>
  <c r="H2571" i="4" s="1"/>
  <c r="H2572" i="4" a="1"/>
  <c r="H2572" i="4" s="1"/>
  <c r="H2573" i="4" a="1"/>
  <c r="H2573" i="4" s="1"/>
  <c r="H2574" i="4" a="1"/>
  <c r="H2574" i="4" s="1"/>
  <c r="H2575" i="4" a="1"/>
  <c r="H2575" i="4" s="1"/>
  <c r="H2576" i="4" a="1"/>
  <c r="H2576" i="4" s="1"/>
  <c r="H2577" i="4" a="1"/>
  <c r="H2577" i="4" s="1"/>
  <c r="H2578" i="4" a="1"/>
  <c r="H2578" i="4" s="1"/>
  <c r="H2579" i="4" a="1"/>
  <c r="H2579" i="4" s="1"/>
  <c r="H2580" i="4" a="1"/>
  <c r="H2580" i="4" s="1"/>
  <c r="H2581" i="4" a="1"/>
  <c r="H2581" i="4" s="1"/>
  <c r="H2582" i="4" a="1"/>
  <c r="H2582" i="4" s="1"/>
  <c r="H2583" i="4" a="1"/>
  <c r="H2583" i="4" s="1"/>
  <c r="H2584" i="4" a="1"/>
  <c r="H2584" i="4" s="1"/>
  <c r="H2585" i="4" a="1"/>
  <c r="H2585" i="4" s="1"/>
  <c r="H2586" i="4" a="1"/>
  <c r="H2586" i="4" s="1"/>
  <c r="H2587" i="4" a="1"/>
  <c r="H2587" i="4" s="1"/>
  <c r="H2588" i="4" a="1"/>
  <c r="H2588" i="4" s="1"/>
  <c r="H2589" i="4" a="1"/>
  <c r="H2589" i="4" s="1"/>
  <c r="H2590" i="4" a="1"/>
  <c r="H2590" i="4" s="1"/>
  <c r="H2591" i="4" a="1"/>
  <c r="H2591" i="4" s="1"/>
  <c r="H2592" i="4" a="1"/>
  <c r="H2592" i="4" s="1"/>
  <c r="H2593" i="4" a="1"/>
  <c r="H2593" i="4" s="1"/>
  <c r="H2594" i="4" a="1"/>
  <c r="H2594" i="4" s="1"/>
  <c r="H2595" i="4" a="1"/>
  <c r="H2595" i="4" s="1"/>
  <c r="H2596" i="4" a="1"/>
  <c r="H2596" i="4" s="1"/>
  <c r="H2597" i="4" a="1"/>
  <c r="H2597" i="4" s="1"/>
  <c r="H2598" i="4" a="1"/>
  <c r="H2598" i="4" s="1"/>
  <c r="H2599" i="4" a="1"/>
  <c r="H2599" i="4" s="1"/>
  <c r="H2600" i="4" a="1"/>
  <c r="H2600" i="4" s="1"/>
  <c r="H2601" i="4" a="1"/>
  <c r="H2601" i="4" s="1"/>
  <c r="H2602" i="4" a="1"/>
  <c r="H2602" i="4" s="1"/>
  <c r="H2603" i="4" a="1"/>
  <c r="H2603" i="4" s="1"/>
  <c r="H2604" i="4" a="1"/>
  <c r="H2604" i="4" s="1"/>
  <c r="H2605" i="4" a="1"/>
  <c r="H2605" i="4" s="1"/>
  <c r="H2606" i="4" a="1"/>
  <c r="H2606" i="4" s="1"/>
  <c r="H2607" i="4" a="1"/>
  <c r="H2607" i="4" s="1"/>
  <c r="H2608" i="4" a="1"/>
  <c r="H2608" i="4" s="1"/>
  <c r="H2609" i="4" a="1"/>
  <c r="H2609" i="4" s="1"/>
  <c r="H2610" i="4" a="1"/>
  <c r="H2610" i="4" s="1"/>
  <c r="H2611" i="4" a="1"/>
  <c r="H2611" i="4" s="1"/>
  <c r="H2612" i="4" a="1"/>
  <c r="H2612" i="4" s="1"/>
  <c r="H2613" i="4" a="1"/>
  <c r="H2613" i="4" s="1"/>
  <c r="H2614" i="4" a="1"/>
  <c r="H2614" i="4" s="1"/>
  <c r="H2615" i="4" a="1"/>
  <c r="H2615" i="4" s="1"/>
  <c r="H2616" i="4" a="1"/>
  <c r="H2616" i="4" s="1"/>
  <c r="H2617" i="4" a="1"/>
  <c r="H2617" i="4" s="1"/>
  <c r="H2618" i="4" a="1"/>
  <c r="H2618" i="4" s="1"/>
  <c r="H2619" i="4" a="1"/>
  <c r="H2619" i="4" s="1"/>
  <c r="H2620" i="4" a="1"/>
  <c r="H2620" i="4" s="1"/>
  <c r="H2621" i="4" a="1"/>
  <c r="H2621" i="4" s="1"/>
  <c r="H2622" i="4" a="1"/>
  <c r="H2622" i="4" s="1"/>
  <c r="H2623" i="4" a="1"/>
  <c r="H2623" i="4" s="1"/>
  <c r="H2624" i="4" a="1"/>
  <c r="H2624" i="4" s="1"/>
  <c r="H2625" i="4" a="1"/>
  <c r="H2625" i="4" s="1"/>
  <c r="H2626" i="4" a="1"/>
  <c r="H2626" i="4" s="1"/>
  <c r="H2627" i="4" a="1"/>
  <c r="H2627" i="4" s="1"/>
  <c r="H2628" i="4" a="1"/>
  <c r="H2628" i="4" s="1"/>
  <c r="H2629" i="4" a="1"/>
  <c r="H2629" i="4" s="1"/>
  <c r="H2630" i="4" a="1"/>
  <c r="H2630" i="4" s="1"/>
  <c r="H2631" i="4" a="1"/>
  <c r="H2631" i="4" s="1"/>
  <c r="H2632" i="4" a="1"/>
  <c r="H2632" i="4" s="1"/>
  <c r="H2633" i="4" a="1"/>
  <c r="H2633" i="4" s="1"/>
  <c r="H2634" i="4" a="1"/>
  <c r="H2634" i="4" s="1"/>
  <c r="H2635" i="4" a="1"/>
  <c r="H2635" i="4" s="1"/>
  <c r="H2636" i="4" a="1"/>
  <c r="H2636" i="4" s="1"/>
  <c r="H2637" i="4" a="1"/>
  <c r="H2637" i="4" s="1"/>
  <c r="H2638" i="4" a="1"/>
  <c r="H2638" i="4" s="1"/>
  <c r="H2639" i="4" a="1"/>
  <c r="H2639" i="4" s="1"/>
  <c r="H2640" i="4" a="1"/>
  <c r="H2640" i="4" s="1"/>
  <c r="H2641" i="4" a="1"/>
  <c r="H2641" i="4" s="1"/>
  <c r="H2642" i="4" a="1"/>
  <c r="H2642" i="4" s="1"/>
  <c r="H2643" i="4" a="1"/>
  <c r="H2643" i="4" s="1"/>
  <c r="H2644" i="4" a="1"/>
  <c r="H2644" i="4" s="1"/>
  <c r="H2645" i="4" a="1"/>
  <c r="H2645" i="4" s="1"/>
  <c r="H2646" i="4" a="1"/>
  <c r="H2646" i="4" s="1"/>
  <c r="H2647" i="4" a="1"/>
  <c r="H2647" i="4" s="1"/>
  <c r="H2648" i="4" a="1"/>
  <c r="H2648" i="4" s="1"/>
  <c r="H2649" i="4" a="1"/>
  <c r="H2649" i="4" s="1"/>
  <c r="H2650" i="4" a="1"/>
  <c r="H2650" i="4" s="1"/>
  <c r="H2651" i="4" a="1"/>
  <c r="H2651" i="4" s="1"/>
  <c r="H2652" i="4" a="1"/>
  <c r="H2652" i="4" s="1"/>
  <c r="H2653" i="4" a="1"/>
  <c r="H2653" i="4" s="1"/>
  <c r="H2654" i="4" a="1"/>
  <c r="H2654" i="4" s="1"/>
  <c r="H2655" i="4" a="1"/>
  <c r="H2655" i="4" s="1"/>
  <c r="H2656" i="4" a="1"/>
  <c r="H2656" i="4" s="1"/>
  <c r="H2657" i="4" a="1"/>
  <c r="H2657" i="4" s="1"/>
  <c r="H2658" i="4" a="1"/>
  <c r="H2658" i="4" s="1"/>
  <c r="H2659" i="4" a="1"/>
  <c r="H2659" i="4" s="1"/>
  <c r="H2660" i="4" a="1"/>
  <c r="H2660" i="4" s="1"/>
  <c r="H2661" i="4" a="1"/>
  <c r="H2661" i="4" s="1"/>
  <c r="H2662" i="4" a="1"/>
  <c r="H2662" i="4" s="1"/>
  <c r="H2663" i="4" a="1"/>
  <c r="H2663" i="4" s="1"/>
  <c r="H2664" i="4" a="1"/>
  <c r="H2664" i="4" s="1"/>
  <c r="H2665" i="4" a="1"/>
  <c r="H2665" i="4" s="1"/>
  <c r="H2666" i="4" a="1"/>
  <c r="H2666" i="4" s="1"/>
  <c r="H2667" i="4" a="1"/>
  <c r="H2667" i="4" s="1"/>
  <c r="H2668" i="4" a="1"/>
  <c r="H2668" i="4" s="1"/>
  <c r="H2669" i="4" a="1"/>
  <c r="H2669" i="4" s="1"/>
  <c r="H2670" i="4" a="1"/>
  <c r="H2670" i="4" s="1"/>
  <c r="H2671" i="4" a="1"/>
  <c r="H2671" i="4" s="1"/>
  <c r="H2672" i="4" a="1"/>
  <c r="H2672" i="4" s="1"/>
  <c r="H2673" i="4" a="1"/>
  <c r="H2673" i="4" s="1"/>
  <c r="H2674" i="4" a="1"/>
  <c r="H2674" i="4" s="1"/>
  <c r="H2675" i="4" a="1"/>
  <c r="H2675" i="4" s="1"/>
  <c r="H2676" i="4" a="1"/>
  <c r="H2676" i="4" s="1"/>
  <c r="H2677" i="4" a="1"/>
  <c r="H2677" i="4" s="1"/>
  <c r="H2678" i="4" a="1"/>
  <c r="H2678" i="4" s="1"/>
  <c r="H2679" i="4" a="1"/>
  <c r="H2679" i="4" s="1"/>
  <c r="H2680" i="4" a="1"/>
  <c r="H2680" i="4" s="1"/>
  <c r="H2681" i="4" a="1"/>
  <c r="H2681" i="4" s="1"/>
  <c r="H2682" i="4" a="1"/>
  <c r="H2682" i="4" s="1"/>
  <c r="H2683" i="4" a="1"/>
  <c r="H2683" i="4" s="1"/>
  <c r="H2684" i="4" a="1"/>
  <c r="H2684" i="4" s="1"/>
  <c r="H2685" i="4" a="1"/>
  <c r="H2685" i="4" s="1"/>
  <c r="H2686" i="4" a="1"/>
  <c r="H2686" i="4" s="1"/>
  <c r="H2687" i="4" a="1"/>
  <c r="H2687" i="4" s="1"/>
  <c r="H2688" i="4" a="1"/>
  <c r="H2688" i="4" s="1"/>
  <c r="H2689" i="4" a="1"/>
  <c r="H2689" i="4" s="1"/>
  <c r="H2690" i="4" a="1"/>
  <c r="H2690" i="4" s="1"/>
  <c r="H2691" i="4" a="1"/>
  <c r="H2691" i="4" s="1"/>
  <c r="H2692" i="4" a="1"/>
  <c r="H2692" i="4" s="1"/>
  <c r="H2693" i="4" a="1"/>
  <c r="H2693" i="4" s="1"/>
  <c r="H2694" i="4" a="1"/>
  <c r="H2694" i="4" s="1"/>
  <c r="H2695" i="4" a="1"/>
  <c r="H2695" i="4" s="1"/>
  <c r="H2696" i="4" a="1"/>
  <c r="H2696" i="4" s="1"/>
  <c r="H2697" i="4" a="1"/>
  <c r="H2697" i="4" s="1"/>
  <c r="H2698" i="4" a="1"/>
  <c r="H2698" i="4" s="1"/>
  <c r="H2699" i="4" a="1"/>
  <c r="H2699" i="4" s="1"/>
  <c r="H2700" i="4" a="1"/>
  <c r="H2700" i="4" s="1"/>
  <c r="H2701" i="4" a="1"/>
  <c r="H2701" i="4" s="1"/>
  <c r="H2702" i="4" a="1"/>
  <c r="H2702" i="4" s="1"/>
  <c r="H2703" i="4" a="1"/>
  <c r="H2703" i="4" s="1"/>
  <c r="H2704" i="4" a="1"/>
  <c r="H2704" i="4" s="1"/>
  <c r="H2705" i="4" a="1"/>
  <c r="H2705" i="4" s="1"/>
  <c r="H2706" i="4" a="1"/>
  <c r="H2706" i="4" s="1"/>
  <c r="H2707" i="4" a="1"/>
  <c r="H2707" i="4" s="1"/>
  <c r="H2708" i="4" a="1"/>
  <c r="H2708" i="4" s="1"/>
  <c r="H2709" i="4" a="1"/>
  <c r="H2709" i="4" s="1"/>
  <c r="H2710" i="4" a="1"/>
  <c r="H2710" i="4" s="1"/>
  <c r="H2711" i="4" a="1"/>
  <c r="H2711" i="4" s="1"/>
  <c r="H2712" i="4" a="1"/>
  <c r="H2712" i="4" s="1"/>
  <c r="H2713" i="4" a="1"/>
  <c r="H2713" i="4" s="1"/>
  <c r="H2714" i="4" a="1"/>
  <c r="H2714" i="4" s="1"/>
  <c r="H2715" i="4" a="1"/>
  <c r="H2715" i="4" s="1"/>
  <c r="H2716" i="4" a="1"/>
  <c r="H2716" i="4" s="1"/>
  <c r="H2717" i="4" a="1"/>
  <c r="H2717" i="4" s="1"/>
  <c r="H2718" i="4" a="1"/>
  <c r="H2718" i="4" s="1"/>
  <c r="H2719" i="4" a="1"/>
  <c r="H2719" i="4" s="1"/>
  <c r="H2720" i="4" a="1"/>
  <c r="H2720" i="4" s="1"/>
  <c r="H2721" i="4" a="1"/>
  <c r="H2721" i="4" s="1"/>
  <c r="H2722" i="4" a="1"/>
  <c r="H2722" i="4" s="1"/>
  <c r="H2723" i="4" a="1"/>
  <c r="H2723" i="4" s="1"/>
  <c r="H2724" i="4" a="1"/>
  <c r="H2724" i="4" s="1"/>
  <c r="H2725" i="4" a="1"/>
  <c r="H2725" i="4" s="1"/>
  <c r="H2726" i="4" a="1"/>
  <c r="H2726" i="4" s="1"/>
  <c r="H2727" i="4" a="1"/>
  <c r="H2727" i="4" s="1"/>
  <c r="H2728" i="4" a="1"/>
  <c r="H2728" i="4" s="1"/>
  <c r="H2729" i="4" a="1"/>
  <c r="H2729" i="4" s="1"/>
  <c r="H2730" i="4" a="1"/>
  <c r="H2730" i="4" s="1"/>
  <c r="H2731" i="4" a="1"/>
  <c r="H2731" i="4" s="1"/>
  <c r="H2732" i="4" a="1"/>
  <c r="H2732" i="4" s="1"/>
  <c r="H2733" i="4" a="1"/>
  <c r="H2733" i="4" s="1"/>
  <c r="H2734" i="4" a="1"/>
  <c r="H2734" i="4" s="1"/>
  <c r="H2735" i="4" a="1"/>
  <c r="H2735" i="4" s="1"/>
  <c r="H2736" i="4" a="1"/>
  <c r="H2736" i="4" s="1"/>
  <c r="H2737" i="4" a="1"/>
  <c r="H2737" i="4" s="1"/>
  <c r="H2738" i="4" a="1"/>
  <c r="H2738" i="4" s="1"/>
  <c r="H2739" i="4" a="1"/>
  <c r="H2739" i="4" s="1"/>
  <c r="H2740" i="4" a="1"/>
  <c r="H2740" i="4" s="1"/>
  <c r="H2741" i="4" a="1"/>
  <c r="H2741" i="4" s="1"/>
  <c r="H2742" i="4" a="1"/>
  <c r="H2742" i="4" s="1"/>
  <c r="H2743" i="4" a="1"/>
  <c r="H2743" i="4" s="1"/>
  <c r="H2744" i="4" a="1"/>
  <c r="H2744" i="4" s="1"/>
  <c r="H2745" i="4" a="1"/>
  <c r="H2745" i="4" s="1"/>
  <c r="H2746" i="4" a="1"/>
  <c r="H2746" i="4" s="1"/>
  <c r="H2747" i="4" a="1"/>
  <c r="H2747" i="4" s="1"/>
  <c r="H2748" i="4" a="1"/>
  <c r="H2748" i="4" s="1"/>
  <c r="H2749" i="4" a="1"/>
  <c r="H2749" i="4" s="1"/>
  <c r="H2750" i="4" a="1"/>
  <c r="H2750" i="4" s="1"/>
  <c r="H2751" i="4" a="1"/>
  <c r="H2751" i="4" s="1"/>
  <c r="H2752" i="4" a="1"/>
  <c r="H2752" i="4" s="1"/>
  <c r="H2753" i="4" a="1"/>
  <c r="H2753" i="4" s="1"/>
  <c r="H2754" i="4" a="1"/>
  <c r="H2754" i="4" s="1"/>
  <c r="H2755" i="4" a="1"/>
  <c r="H2755" i="4" s="1"/>
  <c r="H2756" i="4" a="1"/>
  <c r="H2756" i="4" s="1"/>
  <c r="H2757" i="4" a="1"/>
  <c r="H2757" i="4" s="1"/>
  <c r="H2758" i="4" a="1"/>
  <c r="H2758" i="4" s="1"/>
  <c r="H2759" i="4" a="1"/>
  <c r="H2759" i="4" s="1"/>
  <c r="H2760" i="4" a="1"/>
  <c r="H2760" i="4" s="1"/>
  <c r="H2761" i="4" a="1"/>
  <c r="H2761" i="4" s="1"/>
  <c r="H2762" i="4" a="1"/>
  <c r="H2762" i="4" s="1"/>
  <c r="H2763" i="4" a="1"/>
  <c r="H2763" i="4" s="1"/>
  <c r="H2764" i="4" a="1"/>
  <c r="H2764" i="4" s="1"/>
  <c r="H2765" i="4" a="1"/>
  <c r="H2765" i="4" s="1"/>
  <c r="H2766" i="4" a="1"/>
  <c r="H2766" i="4" s="1"/>
  <c r="H2767" i="4" a="1"/>
  <c r="H2767" i="4" s="1"/>
  <c r="H2768" i="4" a="1"/>
  <c r="H2768" i="4" s="1"/>
  <c r="H2769" i="4" a="1"/>
  <c r="H2769" i="4" s="1"/>
  <c r="H2770" i="4" a="1"/>
  <c r="H2770" i="4" s="1"/>
  <c r="H2771" i="4" a="1"/>
  <c r="H2771" i="4" s="1"/>
  <c r="H2772" i="4" a="1"/>
  <c r="H2772" i="4" s="1"/>
  <c r="H2773" i="4" a="1"/>
  <c r="H2773" i="4" s="1"/>
  <c r="H2774" i="4" a="1"/>
  <c r="H2774" i="4" s="1"/>
  <c r="H2775" i="4" a="1"/>
  <c r="H2775" i="4" s="1"/>
  <c r="H2776" i="4" a="1"/>
  <c r="H2776" i="4" s="1"/>
  <c r="H2777" i="4" a="1"/>
  <c r="H2777" i="4" s="1"/>
  <c r="H2778" i="4" a="1"/>
  <c r="H2778" i="4" s="1"/>
  <c r="H2779" i="4" a="1"/>
  <c r="H2779" i="4" s="1"/>
  <c r="H2780" i="4" a="1"/>
  <c r="H2780" i="4" s="1"/>
  <c r="H2781" i="4" a="1"/>
  <c r="H2781" i="4" s="1"/>
  <c r="H2782" i="4" a="1"/>
  <c r="H2782" i="4" s="1"/>
  <c r="H2783" i="4" a="1"/>
  <c r="H2783" i="4" s="1"/>
  <c r="H2784" i="4" a="1"/>
  <c r="H2784" i="4" s="1"/>
  <c r="H2785" i="4" a="1"/>
  <c r="H2785" i="4" s="1"/>
  <c r="H2786" i="4" a="1"/>
  <c r="H2786" i="4" s="1"/>
  <c r="H2787" i="4" a="1"/>
  <c r="H2787" i="4" s="1"/>
  <c r="H2788" i="4" a="1"/>
  <c r="H2788" i="4" s="1"/>
  <c r="H2789" i="4" a="1"/>
  <c r="H2789" i="4" s="1"/>
  <c r="H2790" i="4" a="1"/>
  <c r="H2790" i="4" s="1"/>
  <c r="H2791" i="4" a="1"/>
  <c r="H2791" i="4" s="1"/>
  <c r="H2792" i="4" a="1"/>
  <c r="H2792" i="4" s="1"/>
  <c r="H2793" i="4" a="1"/>
  <c r="H2793" i="4" s="1"/>
  <c r="H2794" i="4" a="1"/>
  <c r="H2794" i="4" s="1"/>
  <c r="H2795" i="4" a="1"/>
  <c r="H2795" i="4" s="1"/>
  <c r="H2796" i="4" a="1"/>
  <c r="H2796" i="4" s="1"/>
  <c r="H2797" i="4" a="1"/>
  <c r="H2797" i="4" s="1"/>
  <c r="H2798" i="4" a="1"/>
  <c r="H2798" i="4" s="1"/>
  <c r="H2799" i="4" a="1"/>
  <c r="H2799" i="4" s="1"/>
  <c r="H2800" i="4" a="1"/>
  <c r="H2800" i="4" s="1"/>
  <c r="H2801" i="4" a="1"/>
  <c r="H2801" i="4" s="1"/>
  <c r="H2802" i="4" a="1"/>
  <c r="H2802" i="4" s="1"/>
  <c r="H2803" i="4" a="1"/>
  <c r="H2803" i="4" s="1"/>
  <c r="H2804" i="4" a="1"/>
  <c r="H2804" i="4" s="1"/>
  <c r="H2805" i="4" a="1"/>
  <c r="H2805" i="4" s="1"/>
  <c r="H2806" i="4" a="1"/>
  <c r="H2806" i="4" s="1"/>
  <c r="H2807" i="4" a="1"/>
  <c r="H2807" i="4" s="1"/>
  <c r="H2808" i="4" a="1"/>
  <c r="H2808" i="4" s="1"/>
  <c r="H2809" i="4" a="1"/>
  <c r="H2809" i="4" s="1"/>
  <c r="H2810" i="4" a="1"/>
  <c r="H2810" i="4" s="1"/>
  <c r="H2811" i="4" a="1"/>
  <c r="H2811" i="4" s="1"/>
  <c r="H2812" i="4" a="1"/>
  <c r="H2812" i="4" s="1"/>
  <c r="H2813" i="4" a="1"/>
  <c r="H2813" i="4" s="1"/>
  <c r="H2814" i="4" a="1"/>
  <c r="H2814" i="4" s="1"/>
  <c r="H2815" i="4" a="1"/>
  <c r="H2815" i="4" s="1"/>
  <c r="H2816" i="4" a="1"/>
  <c r="H2816" i="4" s="1"/>
  <c r="H2817" i="4" a="1"/>
  <c r="H2817" i="4" s="1"/>
  <c r="H2818" i="4" a="1"/>
  <c r="H2818" i="4" s="1"/>
  <c r="H2819" i="4" a="1"/>
  <c r="H2819" i="4" s="1"/>
  <c r="H2820" i="4" a="1"/>
  <c r="H2820" i="4" s="1"/>
  <c r="H2821" i="4" a="1"/>
  <c r="H2821" i="4" s="1"/>
  <c r="H2822" i="4" a="1"/>
  <c r="H2822" i="4" s="1"/>
  <c r="H2823" i="4" a="1"/>
  <c r="H2823" i="4" s="1"/>
  <c r="H2824" i="4" a="1"/>
  <c r="H2824" i="4" s="1"/>
  <c r="H2825" i="4" a="1"/>
  <c r="H2825" i="4" s="1"/>
  <c r="H2826" i="4" a="1"/>
  <c r="H2826" i="4" s="1"/>
  <c r="H2827" i="4" a="1"/>
  <c r="H2827" i="4" s="1"/>
  <c r="H2828" i="4" a="1"/>
  <c r="H2828" i="4" s="1"/>
  <c r="H2829" i="4" a="1"/>
  <c r="H2829" i="4" s="1"/>
  <c r="H2830" i="4" a="1"/>
  <c r="H2830" i="4" s="1"/>
  <c r="H2831" i="4" a="1"/>
  <c r="H2831" i="4" s="1"/>
  <c r="H2832" i="4" a="1"/>
  <c r="H2832" i="4" s="1"/>
  <c r="H2833" i="4" a="1"/>
  <c r="H2833" i="4" s="1"/>
  <c r="H2834" i="4" a="1"/>
  <c r="H2834" i="4" s="1"/>
  <c r="H2835" i="4" a="1"/>
  <c r="H2835" i="4" s="1"/>
  <c r="H2836" i="4" a="1"/>
  <c r="H2836" i="4" s="1"/>
  <c r="H2837" i="4" a="1"/>
  <c r="H2837" i="4" s="1"/>
  <c r="H2838" i="4" a="1"/>
  <c r="H2838" i="4" s="1"/>
  <c r="H2839" i="4" a="1"/>
  <c r="H2839" i="4" s="1"/>
  <c r="H2840" i="4" a="1"/>
  <c r="H2840" i="4" s="1"/>
  <c r="H2841" i="4" a="1"/>
  <c r="H2841" i="4" s="1"/>
  <c r="H2842" i="4" a="1"/>
  <c r="H2842" i="4" s="1"/>
  <c r="H2843" i="4" a="1"/>
  <c r="H2843" i="4" s="1"/>
  <c r="H2844" i="4" a="1"/>
  <c r="H2844" i="4" s="1"/>
  <c r="H2845" i="4" a="1"/>
  <c r="H2845" i="4" s="1"/>
  <c r="H2846" i="4" a="1"/>
  <c r="H2846" i="4" s="1"/>
  <c r="H2847" i="4" a="1"/>
  <c r="H2847" i="4" s="1"/>
  <c r="H2848" i="4" a="1"/>
  <c r="H2848" i="4" s="1"/>
  <c r="H2849" i="4" a="1"/>
  <c r="H2849" i="4" s="1"/>
  <c r="H2850" i="4" a="1"/>
  <c r="H2850" i="4" s="1"/>
  <c r="H2851" i="4" a="1"/>
  <c r="H2851" i="4" s="1"/>
  <c r="H2852" i="4" a="1"/>
  <c r="H2852" i="4" s="1"/>
  <c r="H2853" i="4" a="1"/>
  <c r="H2853" i="4" s="1"/>
  <c r="H2854" i="4" a="1"/>
  <c r="H2854" i="4" s="1"/>
  <c r="H2855" i="4" a="1"/>
  <c r="H2855" i="4" s="1"/>
  <c r="H2856" i="4" a="1"/>
  <c r="H2856" i="4" s="1"/>
  <c r="H2857" i="4" a="1"/>
  <c r="H2857" i="4" s="1"/>
  <c r="H2858" i="4" a="1"/>
  <c r="H2858" i="4" s="1"/>
  <c r="H2859" i="4" a="1"/>
  <c r="H2859" i="4" s="1"/>
  <c r="H2860" i="4" a="1"/>
  <c r="H2860" i="4" s="1"/>
  <c r="H2861" i="4" a="1"/>
  <c r="H2861" i="4" s="1"/>
  <c r="H2862" i="4" a="1"/>
  <c r="H2862" i="4" s="1"/>
  <c r="H2863" i="4" a="1"/>
  <c r="H2863" i="4" s="1"/>
  <c r="H2864" i="4" a="1"/>
  <c r="H2864" i="4" s="1"/>
  <c r="H2865" i="4" a="1"/>
  <c r="H2865" i="4" s="1"/>
  <c r="H2866" i="4" a="1"/>
  <c r="H2866" i="4" s="1"/>
  <c r="H2867" i="4" a="1"/>
  <c r="H2867" i="4" s="1"/>
  <c r="H2868" i="4" a="1"/>
  <c r="H2868" i="4" s="1"/>
  <c r="H2869" i="4" a="1"/>
  <c r="H2869" i="4" s="1"/>
  <c r="H2870" i="4" a="1"/>
  <c r="H2870" i="4" s="1"/>
  <c r="H2871" i="4" a="1"/>
  <c r="H2871" i="4" s="1"/>
  <c r="H2872" i="4" a="1"/>
  <c r="H2872" i="4" s="1"/>
  <c r="H2873" i="4" a="1"/>
  <c r="H2873" i="4" s="1"/>
  <c r="H2874" i="4" a="1"/>
  <c r="H2874" i="4" s="1"/>
  <c r="H2875" i="4" a="1"/>
  <c r="H2875" i="4" s="1"/>
  <c r="H2876" i="4" a="1"/>
  <c r="H2876" i="4" s="1"/>
  <c r="H2877" i="4" a="1"/>
  <c r="H2877" i="4" s="1"/>
  <c r="H2878" i="4" a="1"/>
  <c r="H2878" i="4" s="1"/>
  <c r="H2879" i="4" a="1"/>
  <c r="H2879" i="4" s="1"/>
  <c r="H2880" i="4" a="1"/>
  <c r="H2880" i="4" s="1"/>
  <c r="H2881" i="4" a="1"/>
  <c r="H2881" i="4" s="1"/>
  <c r="H2882" i="4" a="1"/>
  <c r="H2882" i="4" s="1"/>
  <c r="H2883" i="4" a="1"/>
  <c r="H2883" i="4" s="1"/>
  <c r="H2884" i="4" a="1"/>
  <c r="H2884" i="4" s="1"/>
  <c r="H2885" i="4" a="1"/>
  <c r="H2885" i="4" s="1"/>
  <c r="H2886" i="4" a="1"/>
  <c r="H2886" i="4" s="1"/>
  <c r="H2887" i="4" a="1"/>
  <c r="H2887" i="4" s="1"/>
  <c r="H2888" i="4" a="1"/>
  <c r="H2888" i="4" s="1"/>
  <c r="H2889" i="4" a="1"/>
  <c r="H2889" i="4" s="1"/>
  <c r="H2890" i="4" a="1"/>
  <c r="H2890" i="4" s="1"/>
  <c r="H2891" i="4" a="1"/>
  <c r="H2891" i="4" s="1"/>
  <c r="H2892" i="4" a="1"/>
  <c r="H2892" i="4" s="1"/>
  <c r="H2893" i="4" a="1"/>
  <c r="H2893" i="4" s="1"/>
  <c r="H2894" i="4" a="1"/>
  <c r="H2894" i="4" s="1"/>
  <c r="H2895" i="4" a="1"/>
  <c r="H2895" i="4" s="1"/>
  <c r="H2896" i="4" a="1"/>
  <c r="H2896" i="4" s="1"/>
  <c r="H2897" i="4" a="1"/>
  <c r="H2897" i="4" s="1"/>
  <c r="H2898" i="4" a="1"/>
  <c r="H2898" i="4" s="1"/>
  <c r="H2899" i="4" a="1"/>
  <c r="H2899" i="4" s="1"/>
  <c r="H2900" i="4" a="1"/>
  <c r="H2900" i="4" s="1"/>
  <c r="H2901" i="4" a="1"/>
  <c r="H2901" i="4" s="1"/>
  <c r="H2902" i="4" a="1"/>
  <c r="H2902" i="4" s="1"/>
  <c r="H2903" i="4" a="1"/>
  <c r="H2903" i="4" s="1"/>
  <c r="H2904" i="4" a="1"/>
  <c r="H2904" i="4" s="1"/>
  <c r="H2905" i="4" a="1"/>
  <c r="H2905" i="4" s="1"/>
  <c r="H2906" i="4" a="1"/>
  <c r="H2906" i="4" s="1"/>
  <c r="H2907" i="4" a="1"/>
  <c r="H2907" i="4" s="1"/>
  <c r="H2908" i="4" a="1"/>
  <c r="H2908" i="4" s="1"/>
  <c r="H2909" i="4" a="1"/>
  <c r="H2909" i="4" s="1"/>
  <c r="H2910" i="4" a="1"/>
  <c r="H2910" i="4" s="1"/>
  <c r="I2910" i="4" s="1"/>
  <c r="H2911" i="4" a="1"/>
  <c r="H2911" i="4" s="1"/>
  <c r="H2912" i="4" a="1"/>
  <c r="H2912" i="4" s="1"/>
  <c r="H2913" i="4" a="1"/>
  <c r="H2913" i="4" s="1"/>
  <c r="H2914" i="4" a="1"/>
  <c r="H2914" i="4" s="1"/>
  <c r="H2915" i="4" a="1"/>
  <c r="H2915" i="4" s="1"/>
  <c r="H2916" i="4" a="1"/>
  <c r="H2916" i="4" s="1"/>
  <c r="H2917" i="4" a="1"/>
  <c r="H2917" i="4" s="1"/>
  <c r="H2918" i="4" a="1"/>
  <c r="H2918" i="4" s="1"/>
  <c r="H2919" i="4" a="1"/>
  <c r="H2919" i="4" s="1"/>
  <c r="H2920" i="4" a="1"/>
  <c r="H2920" i="4" s="1"/>
  <c r="H2921" i="4" a="1"/>
  <c r="H2921" i="4" s="1"/>
  <c r="H2922" i="4" a="1"/>
  <c r="H2922" i="4" s="1"/>
  <c r="H2923" i="4" a="1"/>
  <c r="H2923" i="4" s="1"/>
  <c r="H2924" i="4" a="1"/>
  <c r="H2924" i="4" s="1"/>
  <c r="H2925" i="4" a="1"/>
  <c r="H2925" i="4" s="1"/>
  <c r="H2926" i="4" a="1"/>
  <c r="H2926" i="4" s="1"/>
  <c r="H2927" i="4" a="1"/>
  <c r="H2927" i="4" s="1"/>
  <c r="H2928" i="4" a="1"/>
  <c r="H2928" i="4" s="1"/>
  <c r="H2929" i="4" a="1"/>
  <c r="H2929" i="4" s="1"/>
  <c r="H2930" i="4" a="1"/>
  <c r="H2930" i="4" s="1"/>
  <c r="H2931" i="4" a="1"/>
  <c r="H2931" i="4" s="1"/>
  <c r="H2932" i="4" a="1"/>
  <c r="H2932" i="4" s="1"/>
  <c r="H2933" i="4" a="1"/>
  <c r="H2933" i="4" s="1"/>
  <c r="H2934" i="4" a="1"/>
  <c r="H2934" i="4" s="1"/>
  <c r="H2935" i="4" a="1"/>
  <c r="H2935" i="4" s="1"/>
  <c r="H2936" i="4" a="1"/>
  <c r="H2936" i="4" s="1"/>
  <c r="H2937" i="4" a="1"/>
  <c r="H2937" i="4" s="1"/>
  <c r="H2938" i="4" a="1"/>
  <c r="H2938" i="4" s="1"/>
  <c r="H2939" i="4" a="1"/>
  <c r="H2939" i="4" s="1"/>
  <c r="H2940" i="4" a="1"/>
  <c r="H2940" i="4" s="1"/>
  <c r="H2941" i="4" a="1"/>
  <c r="H2941" i="4" s="1"/>
  <c r="H2942" i="4" a="1"/>
  <c r="H2942" i="4" s="1"/>
  <c r="H2943" i="4" a="1"/>
  <c r="H2943" i="4" s="1"/>
  <c r="H2944" i="4" a="1"/>
  <c r="H2944" i="4" s="1"/>
  <c r="H2945" i="4" a="1"/>
  <c r="H2945" i="4" s="1"/>
  <c r="H2946" i="4" a="1"/>
  <c r="H2946" i="4" s="1"/>
  <c r="H2947" i="4" a="1"/>
  <c r="H2947" i="4" s="1"/>
  <c r="H2948" i="4" a="1"/>
  <c r="H2948" i="4" s="1"/>
  <c r="H2949" i="4" a="1"/>
  <c r="H2949" i="4" s="1"/>
  <c r="H2950" i="4" a="1"/>
  <c r="H2950" i="4" s="1"/>
  <c r="H2951" i="4" a="1"/>
  <c r="H2951" i="4" s="1"/>
  <c r="H2952" i="4" a="1"/>
  <c r="H2952" i="4" s="1"/>
  <c r="H2953" i="4" a="1"/>
  <c r="H2953" i="4" s="1"/>
  <c r="H2954" i="4" a="1"/>
  <c r="H2954" i="4" s="1"/>
  <c r="H2955" i="4" a="1"/>
  <c r="H2955" i="4" s="1"/>
  <c r="H2956" i="4" a="1"/>
  <c r="H2956" i="4" s="1"/>
  <c r="H2957" i="4" a="1"/>
  <c r="H2957" i="4" s="1"/>
  <c r="H2958" i="4" a="1"/>
  <c r="H2958" i="4" s="1"/>
  <c r="H2959" i="4" a="1"/>
  <c r="H2959" i="4" s="1"/>
  <c r="H2960" i="4" a="1"/>
  <c r="H2960" i="4" s="1"/>
  <c r="H2961" i="4" a="1"/>
  <c r="H2961" i="4" s="1"/>
  <c r="H2962" i="4" a="1"/>
  <c r="H2962" i="4" s="1"/>
  <c r="H2963" i="4" a="1"/>
  <c r="H2963" i="4" s="1"/>
  <c r="H2964" i="4" a="1"/>
  <c r="H2964" i="4" s="1"/>
  <c r="H2965" i="4" a="1"/>
  <c r="H2965" i="4" s="1"/>
  <c r="H2966" i="4" a="1"/>
  <c r="H2966" i="4" s="1"/>
  <c r="H2967" i="4" a="1"/>
  <c r="H2967" i="4" s="1"/>
  <c r="H2968" i="4" a="1"/>
  <c r="H2968" i="4" s="1"/>
  <c r="H2969" i="4" a="1"/>
  <c r="H2969" i="4" s="1"/>
  <c r="H2970" i="4" a="1"/>
  <c r="H2970" i="4" s="1"/>
  <c r="H2971" i="4" a="1"/>
  <c r="H2971" i="4" s="1"/>
  <c r="H2972" i="4" a="1"/>
  <c r="H2972" i="4" s="1"/>
  <c r="H2973" i="4" a="1"/>
  <c r="H2973" i="4" s="1"/>
  <c r="H2974" i="4" a="1"/>
  <c r="H2974" i="4" s="1"/>
  <c r="H2975" i="4" a="1"/>
  <c r="H2975" i="4" s="1"/>
  <c r="H2976" i="4" a="1"/>
  <c r="H2976" i="4" s="1"/>
  <c r="H2977" i="4" a="1"/>
  <c r="H2977" i="4" s="1"/>
  <c r="H2978" i="4" a="1"/>
  <c r="H2978" i="4" s="1"/>
  <c r="H2979" i="4" a="1"/>
  <c r="H2979" i="4" s="1"/>
  <c r="H2980" i="4" a="1"/>
  <c r="H2980" i="4" s="1"/>
  <c r="H2981" i="4" a="1"/>
  <c r="H2981" i="4" s="1"/>
  <c r="H2982" i="4" a="1"/>
  <c r="H2982" i="4" s="1"/>
  <c r="H2983" i="4" a="1"/>
  <c r="H2983" i="4" s="1"/>
  <c r="H2984" i="4" a="1"/>
  <c r="H2984" i="4" s="1"/>
  <c r="H2985" i="4" a="1"/>
  <c r="H2985" i="4" s="1"/>
  <c r="H2986" i="4" a="1"/>
  <c r="H2986" i="4" s="1"/>
  <c r="H2987" i="4" a="1"/>
  <c r="H2987" i="4" s="1"/>
  <c r="H2988" i="4" a="1"/>
  <c r="H2988" i="4" s="1"/>
  <c r="H2989" i="4" a="1"/>
  <c r="H2989" i="4" s="1"/>
  <c r="H2990" i="4" a="1"/>
  <c r="H2990" i="4" s="1"/>
  <c r="H2991" i="4" a="1"/>
  <c r="H2991" i="4" s="1"/>
  <c r="H2992" i="4" a="1"/>
  <c r="H2992" i="4" s="1"/>
  <c r="H2993" i="4" a="1"/>
  <c r="H2993" i="4" s="1"/>
  <c r="H2994" i="4" a="1"/>
  <c r="H2994" i="4" s="1"/>
  <c r="H2995" i="4" a="1"/>
  <c r="H2995" i="4" s="1"/>
  <c r="H2996" i="4" a="1"/>
  <c r="H2996" i="4" s="1"/>
  <c r="H2997" i="4" a="1"/>
  <c r="H2997" i="4" s="1"/>
  <c r="H2998" i="4" a="1"/>
  <c r="H2998" i="4" s="1"/>
  <c r="H2999" i="4" a="1"/>
  <c r="H2999" i="4" s="1"/>
  <c r="H3000" i="4" a="1"/>
  <c r="H3000" i="4" s="1"/>
  <c r="H3001" i="4" a="1"/>
  <c r="H3001" i="4" s="1"/>
  <c r="H3002" i="4" a="1"/>
  <c r="H3002" i="4" s="1"/>
  <c r="H3003" i="4" a="1"/>
  <c r="H3003" i="4" s="1"/>
  <c r="H3004" i="4" a="1"/>
  <c r="H3004" i="4" s="1"/>
  <c r="H3005" i="4" a="1"/>
  <c r="H3005" i="4" s="1"/>
  <c r="H3006" i="4" a="1"/>
  <c r="H3006" i="4" s="1"/>
  <c r="H3007" i="4" a="1"/>
  <c r="H3007" i="4" s="1"/>
  <c r="H3008" i="4" a="1"/>
  <c r="H3008" i="4" s="1"/>
  <c r="H3009" i="4" a="1"/>
  <c r="H3009" i="4" s="1"/>
  <c r="H3010" i="4" a="1"/>
  <c r="H3010" i="4" s="1"/>
  <c r="H3011" i="4" a="1"/>
  <c r="H3011" i="4" s="1"/>
  <c r="H3012" i="4" a="1"/>
  <c r="H3012" i="4" s="1"/>
  <c r="H3013" i="4" a="1"/>
  <c r="H3013" i="4" s="1"/>
  <c r="H3014" i="4" a="1"/>
  <c r="H3014" i="4" s="1"/>
  <c r="H3015" i="4" a="1"/>
  <c r="H3015" i="4" s="1"/>
  <c r="H3016" i="4" a="1"/>
  <c r="H3016" i="4" s="1"/>
  <c r="H3017" i="4" a="1"/>
  <c r="H3017" i="4" s="1"/>
  <c r="H3018" i="4" a="1"/>
  <c r="H3018" i="4" s="1"/>
  <c r="H3019" i="4" a="1"/>
  <c r="H3019" i="4" s="1"/>
  <c r="H3020" i="4" a="1"/>
  <c r="H3020" i="4" s="1"/>
  <c r="H3021" i="4" a="1"/>
  <c r="H3021" i="4" s="1"/>
  <c r="H3022" i="4" a="1"/>
  <c r="H3022" i="4" s="1"/>
  <c r="H3023" i="4" a="1"/>
  <c r="H3023" i="4" s="1"/>
  <c r="H3024" i="4" a="1"/>
  <c r="H3024" i="4" s="1"/>
  <c r="H3025" i="4" a="1"/>
  <c r="H3025" i="4" s="1"/>
  <c r="H3026" i="4" a="1"/>
  <c r="H3026" i="4" s="1"/>
  <c r="H3027" i="4" a="1"/>
  <c r="H3027" i="4" s="1"/>
  <c r="H3028" i="4" a="1"/>
  <c r="H3028" i="4" s="1"/>
  <c r="H3029" i="4" a="1"/>
  <c r="H3029" i="4" s="1"/>
  <c r="H3030" i="4" a="1"/>
  <c r="H3030" i="4" s="1"/>
  <c r="H3031" i="4" a="1"/>
  <c r="H3031" i="4" s="1"/>
  <c r="H3032" i="4" a="1"/>
  <c r="H3032" i="4" s="1"/>
  <c r="H3033" i="4" a="1"/>
  <c r="H3033" i="4" s="1"/>
  <c r="H3034" i="4" a="1"/>
  <c r="H3034" i="4" s="1"/>
  <c r="H3035" i="4" a="1"/>
  <c r="H3035" i="4" s="1"/>
  <c r="H3036" i="4" a="1"/>
  <c r="H3036" i="4" s="1"/>
  <c r="H3037" i="4" a="1"/>
  <c r="H3037" i="4" s="1"/>
  <c r="H3038" i="4" a="1"/>
  <c r="H3038" i="4" s="1"/>
  <c r="H3039" i="4" a="1"/>
  <c r="H3039" i="4" s="1"/>
  <c r="H3040" i="4" a="1"/>
  <c r="H3040" i="4" s="1"/>
  <c r="H3041" i="4" a="1"/>
  <c r="H3041" i="4" s="1"/>
  <c r="H3042" i="4" a="1"/>
  <c r="H3042" i="4" s="1"/>
  <c r="H3043" i="4" a="1"/>
  <c r="H3043" i="4" s="1"/>
  <c r="H3044" i="4" a="1"/>
  <c r="H3044" i="4" s="1"/>
  <c r="H3045" i="4" a="1"/>
  <c r="H3045" i="4" s="1"/>
  <c r="H3046" i="4" a="1"/>
  <c r="H3046" i="4" s="1"/>
  <c r="H3047" i="4" a="1"/>
  <c r="H3047" i="4" s="1"/>
  <c r="H3048" i="4" a="1"/>
  <c r="H3048" i="4" s="1"/>
  <c r="H3049" i="4" a="1"/>
  <c r="H3049" i="4" s="1"/>
  <c r="H3050" i="4" a="1"/>
  <c r="H3050" i="4" s="1"/>
  <c r="H3051" i="4" a="1"/>
  <c r="H3051" i="4" s="1"/>
  <c r="H3052" i="4" a="1"/>
  <c r="H3052" i="4" s="1"/>
  <c r="H3053" i="4" a="1"/>
  <c r="H3053" i="4" s="1"/>
  <c r="H3054" i="4" a="1"/>
  <c r="H3054" i="4" s="1"/>
  <c r="H3055" i="4" a="1"/>
  <c r="H3055" i="4" s="1"/>
  <c r="H3056" i="4" a="1"/>
  <c r="H3056" i="4" s="1"/>
  <c r="H3057" i="4" a="1"/>
  <c r="H3057" i="4" s="1"/>
  <c r="H3058" i="4" a="1"/>
  <c r="H3058" i="4" s="1"/>
  <c r="H3059" i="4" a="1"/>
  <c r="H3059" i="4" s="1"/>
  <c r="H3060" i="4" a="1"/>
  <c r="H3060" i="4" s="1"/>
  <c r="H3061" i="4" a="1"/>
  <c r="H3061" i="4" s="1"/>
  <c r="H3062" i="4" a="1"/>
  <c r="H3062" i="4" s="1"/>
  <c r="H3063" i="4" a="1"/>
  <c r="H3063" i="4" s="1"/>
  <c r="H3064" i="4" a="1"/>
  <c r="H3064" i="4" s="1"/>
  <c r="H3065" i="4" a="1"/>
  <c r="H3065" i="4" s="1"/>
  <c r="H3066" i="4" a="1"/>
  <c r="H3066" i="4" s="1"/>
  <c r="H3067" i="4" a="1"/>
  <c r="H3067" i="4" s="1"/>
  <c r="H3068" i="4" a="1"/>
  <c r="H3068" i="4" s="1"/>
  <c r="H3069" i="4" a="1"/>
  <c r="H3069" i="4" s="1"/>
  <c r="H3070" i="4" a="1"/>
  <c r="H3070" i="4" s="1"/>
  <c r="H3071" i="4" a="1"/>
  <c r="H3071" i="4" s="1"/>
  <c r="H3072" i="4" a="1"/>
  <c r="H3072" i="4" s="1"/>
  <c r="H3073" i="4" a="1"/>
  <c r="H3073" i="4" s="1"/>
  <c r="H3074" i="4" a="1"/>
  <c r="H3074" i="4" s="1"/>
  <c r="H3075" i="4" a="1"/>
  <c r="H3075" i="4" s="1"/>
  <c r="H3076" i="4" a="1"/>
  <c r="H3076" i="4" s="1"/>
  <c r="H3077" i="4" a="1"/>
  <c r="H3077" i="4" s="1"/>
  <c r="H3078" i="4" a="1"/>
  <c r="H3078" i="4" s="1"/>
  <c r="H3079" i="4" a="1"/>
  <c r="H3079" i="4" s="1"/>
  <c r="H3080" i="4" a="1"/>
  <c r="H3080" i="4" s="1"/>
  <c r="H3081" i="4" a="1"/>
  <c r="H3081" i="4" s="1"/>
  <c r="H3082" i="4" a="1"/>
  <c r="H3082" i="4" s="1"/>
  <c r="H3083" i="4" a="1"/>
  <c r="H3083" i="4" s="1"/>
  <c r="H3084" i="4" a="1"/>
  <c r="H3084" i="4" s="1"/>
  <c r="H3085" i="4" a="1"/>
  <c r="H3085" i="4" s="1"/>
  <c r="H3086" i="4" a="1"/>
  <c r="H3086" i="4" s="1"/>
  <c r="H3087" i="4" a="1"/>
  <c r="H3087" i="4" s="1"/>
  <c r="H3088" i="4" a="1"/>
  <c r="H3088" i="4" s="1"/>
  <c r="H3089" i="4" a="1"/>
  <c r="H3089" i="4" s="1"/>
  <c r="H3090" i="4" a="1"/>
  <c r="H3090" i="4" s="1"/>
  <c r="H3091" i="4" a="1"/>
  <c r="H3091" i="4" s="1"/>
  <c r="H3092" i="4" a="1"/>
  <c r="H3092" i="4" s="1"/>
  <c r="H3093" i="4" a="1"/>
  <c r="H3093" i="4" s="1"/>
  <c r="H3094" i="4" a="1"/>
  <c r="H3094" i="4" s="1"/>
  <c r="H3095" i="4" a="1"/>
  <c r="H3095" i="4" s="1"/>
  <c r="H3096" i="4" a="1"/>
  <c r="H3096" i="4" s="1"/>
  <c r="H3097" i="4" a="1"/>
  <c r="H3097" i="4" s="1"/>
  <c r="H3098" i="4" a="1"/>
  <c r="H3098" i="4" s="1"/>
  <c r="H3099" i="4" a="1"/>
  <c r="H3099" i="4" s="1"/>
  <c r="H3100" i="4" a="1"/>
  <c r="H3100" i="4" s="1"/>
  <c r="H3101" i="4" a="1"/>
  <c r="H3101" i="4" s="1"/>
  <c r="H3102" i="4" a="1"/>
  <c r="H3102" i="4" s="1"/>
  <c r="H3103" i="4" a="1"/>
  <c r="H3103" i="4" s="1"/>
  <c r="H3104" i="4" a="1"/>
  <c r="H3104" i="4" s="1"/>
  <c r="H3105" i="4" a="1"/>
  <c r="H3105" i="4" s="1"/>
  <c r="H3106" i="4" a="1"/>
  <c r="H3106" i="4" s="1"/>
  <c r="H3107" i="4" a="1"/>
  <c r="H3107" i="4" s="1"/>
  <c r="H3108" i="4" a="1"/>
  <c r="H3108" i="4" s="1"/>
  <c r="H3109" i="4" a="1"/>
  <c r="H3109" i="4" s="1"/>
  <c r="H3110" i="4" a="1"/>
  <c r="H3110" i="4" s="1"/>
  <c r="H3111" i="4" a="1"/>
  <c r="H3111" i="4" s="1"/>
  <c r="H3112" i="4" a="1"/>
  <c r="H3112" i="4" s="1"/>
  <c r="H3113" i="4" a="1"/>
  <c r="H3113" i="4" s="1"/>
  <c r="H3114" i="4" a="1"/>
  <c r="H3114" i="4" s="1"/>
  <c r="H3115" i="4" a="1"/>
  <c r="H3115" i="4" s="1"/>
  <c r="H3116" i="4" a="1"/>
  <c r="H3116" i="4" s="1"/>
  <c r="H3117" i="4" a="1"/>
  <c r="H3117" i="4" s="1"/>
  <c r="H3118" i="4" a="1"/>
  <c r="H3118" i="4" s="1"/>
  <c r="H3119" i="4" a="1"/>
  <c r="H3119" i="4" s="1"/>
  <c r="H3120" i="4" a="1"/>
  <c r="H3120" i="4" s="1"/>
  <c r="H3121" i="4" a="1"/>
  <c r="H3121" i="4" s="1"/>
  <c r="H3122" i="4" a="1"/>
  <c r="H3122" i="4" s="1"/>
  <c r="H3123" i="4" a="1"/>
  <c r="H3123" i="4" s="1"/>
  <c r="H3124" i="4" a="1"/>
  <c r="H3124" i="4" s="1"/>
  <c r="H3125" i="4" a="1"/>
  <c r="H3125" i="4" s="1"/>
  <c r="H3126" i="4" a="1"/>
  <c r="H3126" i="4" s="1"/>
  <c r="H3127" i="4" a="1"/>
  <c r="H3127" i="4" s="1"/>
  <c r="H3128" i="4" a="1"/>
  <c r="H3128" i="4" s="1"/>
  <c r="H3129" i="4" a="1"/>
  <c r="H3129" i="4" s="1"/>
  <c r="H3130" i="4" a="1"/>
  <c r="H3130" i="4" s="1"/>
  <c r="H3131" i="4" a="1"/>
  <c r="H3131" i="4" s="1"/>
  <c r="H3132" i="4" a="1"/>
  <c r="H3132" i="4" s="1"/>
  <c r="H3133" i="4" a="1"/>
  <c r="H3133" i="4" s="1"/>
  <c r="H3134" i="4" a="1"/>
  <c r="H3134" i="4" s="1"/>
  <c r="H3135" i="4" a="1"/>
  <c r="H3135" i="4" s="1"/>
  <c r="H3136" i="4" a="1"/>
  <c r="H3136" i="4" s="1"/>
  <c r="H3137" i="4" a="1"/>
  <c r="H3137" i="4" s="1"/>
  <c r="H3138" i="4" a="1"/>
  <c r="H3138" i="4" s="1"/>
  <c r="H3139" i="4" a="1"/>
  <c r="H3139" i="4" s="1"/>
  <c r="H3140" i="4" a="1"/>
  <c r="H3140" i="4" s="1"/>
  <c r="H3141" i="4" a="1"/>
  <c r="H3141" i="4" s="1"/>
  <c r="H3142" i="4" a="1"/>
  <c r="H3142" i="4" s="1"/>
  <c r="H3143" i="4" a="1"/>
  <c r="H3143" i="4" s="1"/>
  <c r="H3144" i="4" a="1"/>
  <c r="H3144" i="4" s="1"/>
  <c r="H3145" i="4" a="1"/>
  <c r="H3145" i="4" s="1"/>
  <c r="H3146" i="4" a="1"/>
  <c r="H3146" i="4" s="1"/>
  <c r="H3147" i="4" a="1"/>
  <c r="H3147" i="4" s="1"/>
  <c r="H3148" i="4" a="1"/>
  <c r="H3148" i="4" s="1"/>
  <c r="H3149" i="4" a="1"/>
  <c r="H3149" i="4" s="1"/>
  <c r="H3150" i="4" a="1"/>
  <c r="H3150" i="4" s="1"/>
  <c r="H3151" i="4" a="1"/>
  <c r="H3151" i="4" s="1"/>
  <c r="H3152" i="4" a="1"/>
  <c r="H3152" i="4" s="1"/>
  <c r="H3153" i="4" a="1"/>
  <c r="H3153" i="4" s="1"/>
  <c r="H3154" i="4" a="1"/>
  <c r="H3154" i="4" s="1"/>
  <c r="H3155" i="4" a="1"/>
  <c r="H3155" i="4" s="1"/>
  <c r="H3156" i="4" a="1"/>
  <c r="H3156" i="4" s="1"/>
  <c r="H3157" i="4" a="1"/>
  <c r="H3157" i="4" s="1"/>
  <c r="H3158" i="4" a="1"/>
  <c r="H3158" i="4" s="1"/>
  <c r="H3159" i="4" a="1"/>
  <c r="H3159" i="4" s="1"/>
  <c r="H3160" i="4" a="1"/>
  <c r="H3160" i="4" s="1"/>
  <c r="H3161" i="4" a="1"/>
  <c r="H3161" i="4" s="1"/>
  <c r="H3162" i="4" a="1"/>
  <c r="H3162" i="4" s="1"/>
  <c r="H3163" i="4" a="1"/>
  <c r="H3163" i="4" s="1"/>
  <c r="H3164" i="4" a="1"/>
  <c r="H3164" i="4" s="1"/>
  <c r="H3165" i="4" a="1"/>
  <c r="H3165" i="4" s="1"/>
  <c r="H3166" i="4" a="1"/>
  <c r="H3166" i="4" s="1"/>
  <c r="H3167" i="4" a="1"/>
  <c r="H3167" i="4" s="1"/>
  <c r="H3168" i="4" a="1"/>
  <c r="H3168" i="4" s="1"/>
  <c r="H3169" i="4" a="1"/>
  <c r="H3169" i="4" s="1"/>
  <c r="H3170" i="4" a="1"/>
  <c r="H3170" i="4" s="1"/>
  <c r="H3171" i="4" a="1"/>
  <c r="H3171" i="4" s="1"/>
  <c r="H3172" i="4" a="1"/>
  <c r="H3172" i="4" s="1"/>
  <c r="H3173" i="4" a="1"/>
  <c r="H3173" i="4" s="1"/>
  <c r="H3174" i="4" a="1"/>
  <c r="H3174" i="4" s="1"/>
  <c r="H3175" i="4" a="1"/>
  <c r="H3175" i="4" s="1"/>
  <c r="H3176" i="4" a="1"/>
  <c r="H3176" i="4" s="1"/>
  <c r="H3177" i="4" a="1"/>
  <c r="H3177" i="4" s="1"/>
  <c r="H3178" i="4" a="1"/>
  <c r="H3178" i="4" s="1"/>
  <c r="H3179" i="4" a="1"/>
  <c r="H3179" i="4" s="1"/>
  <c r="H3180" i="4" a="1"/>
  <c r="H3180" i="4" s="1"/>
  <c r="H3181" i="4" a="1"/>
  <c r="H3181" i="4" s="1"/>
  <c r="H3182" i="4" a="1"/>
  <c r="H3182" i="4" s="1"/>
  <c r="H3183" i="4" a="1"/>
  <c r="H3183" i="4" s="1"/>
  <c r="H3184" i="4" a="1"/>
  <c r="H3184" i="4" s="1"/>
  <c r="H3185" i="4" a="1"/>
  <c r="H3185" i="4" s="1"/>
  <c r="H3186" i="4" a="1"/>
  <c r="H3186" i="4" s="1"/>
  <c r="H3187" i="4" a="1"/>
  <c r="H3187" i="4" s="1"/>
  <c r="H3188" i="4" a="1"/>
  <c r="H3188" i="4" s="1"/>
  <c r="H3189" i="4" a="1"/>
  <c r="H3189" i="4" s="1"/>
  <c r="H3190" i="4" a="1"/>
  <c r="H3190" i="4" s="1"/>
  <c r="H3191" i="4" a="1"/>
  <c r="H3191" i="4" s="1"/>
  <c r="H3192" i="4" a="1"/>
  <c r="H3192" i="4" s="1"/>
  <c r="H3193" i="4" a="1"/>
  <c r="H3193" i="4" s="1"/>
  <c r="H3194" i="4" a="1"/>
  <c r="H3194" i="4" s="1"/>
  <c r="H3195" i="4" a="1"/>
  <c r="H3195" i="4" s="1"/>
  <c r="H3196" i="4" a="1"/>
  <c r="H3196" i="4" s="1"/>
  <c r="H3197" i="4" a="1"/>
  <c r="H3197" i="4" s="1"/>
  <c r="H3198" i="4" a="1"/>
  <c r="H3198" i="4" s="1"/>
  <c r="H3199" i="4" a="1"/>
  <c r="H3199" i="4" s="1"/>
  <c r="H3200" i="4" a="1"/>
  <c r="H3200" i="4" s="1"/>
  <c r="H3201" i="4" a="1"/>
  <c r="H3201" i="4" s="1"/>
  <c r="H3202" i="4" a="1"/>
  <c r="H3202" i="4" s="1"/>
  <c r="H3203" i="4" a="1"/>
  <c r="H3203" i="4" s="1"/>
  <c r="H3204" i="4" a="1"/>
  <c r="H3204" i="4" s="1"/>
  <c r="H3205" i="4" a="1"/>
  <c r="H3205" i="4" s="1"/>
  <c r="H3206" i="4" a="1"/>
  <c r="H3206" i="4" s="1"/>
  <c r="H3207" i="4" a="1"/>
  <c r="H3207" i="4" s="1"/>
  <c r="H3208" i="4" a="1"/>
  <c r="H3208" i="4" s="1"/>
  <c r="H3209" i="4" a="1"/>
  <c r="H3209" i="4" s="1"/>
  <c r="H3210" i="4" a="1"/>
  <c r="H3210" i="4" s="1"/>
  <c r="H3211" i="4" a="1"/>
  <c r="H3211" i="4" s="1"/>
  <c r="H3212" i="4" a="1"/>
  <c r="H3212" i="4" s="1"/>
  <c r="H3213" i="4" a="1"/>
  <c r="H3213" i="4" s="1"/>
  <c r="H3214" i="4" a="1"/>
  <c r="H3214" i="4" s="1"/>
  <c r="H3215" i="4" a="1"/>
  <c r="H3215" i="4" s="1"/>
  <c r="H3216" i="4" a="1"/>
  <c r="H3216" i="4" s="1"/>
  <c r="H3217" i="4" a="1"/>
  <c r="H3217" i="4" s="1"/>
  <c r="H3218" i="4" a="1"/>
  <c r="H3218" i="4" s="1"/>
  <c r="H3219" i="4" a="1"/>
  <c r="H3219" i="4" s="1"/>
  <c r="H3220" i="4" a="1"/>
  <c r="H3220" i="4" s="1"/>
  <c r="H3221" i="4" a="1"/>
  <c r="H3221" i="4" s="1"/>
  <c r="H3222" i="4" a="1"/>
  <c r="H3222" i="4" s="1"/>
  <c r="H3223" i="4" a="1"/>
  <c r="H3223" i="4" s="1"/>
  <c r="H3224" i="4" a="1"/>
  <c r="H3224" i="4" s="1"/>
  <c r="H3225" i="4" a="1"/>
  <c r="H3225" i="4" s="1"/>
  <c r="I3225" i="4" s="1"/>
  <c r="H3226" i="4" a="1"/>
  <c r="H3226" i="4" s="1"/>
  <c r="H3227" i="4" a="1"/>
  <c r="H3227" i="4" s="1"/>
  <c r="H3228" i="4" a="1"/>
  <c r="H3228" i="4" s="1"/>
  <c r="H3229" i="4" a="1"/>
  <c r="H3229" i="4" s="1"/>
  <c r="H3230" i="4" a="1"/>
  <c r="H3230" i="4" s="1"/>
  <c r="H3231" i="4" a="1"/>
  <c r="H3231" i="4" s="1"/>
  <c r="H3232" i="4" a="1"/>
  <c r="H3232" i="4" s="1"/>
  <c r="H3233" i="4" a="1"/>
  <c r="H3233" i="4" s="1"/>
  <c r="H3234" i="4" a="1"/>
  <c r="H3234" i="4" s="1"/>
  <c r="H3235" i="4" a="1"/>
  <c r="H3235" i="4" s="1"/>
  <c r="H3236" i="4" a="1"/>
  <c r="H3236" i="4" s="1"/>
  <c r="H3237" i="4" a="1"/>
  <c r="H3237" i="4" s="1"/>
  <c r="H3238" i="4" a="1"/>
  <c r="H3238" i="4" s="1"/>
  <c r="H3239" i="4" a="1"/>
  <c r="H3239" i="4" s="1"/>
  <c r="H3240" i="4" a="1"/>
  <c r="H3240" i="4" s="1"/>
  <c r="H3241" i="4" a="1"/>
  <c r="H3241" i="4" s="1"/>
  <c r="H3242" i="4" a="1"/>
  <c r="H3242" i="4" s="1"/>
  <c r="H3243" i="4" a="1"/>
  <c r="H3243" i="4" s="1"/>
  <c r="H3244" i="4" a="1"/>
  <c r="H3244" i="4" s="1"/>
  <c r="H3245" i="4" a="1"/>
  <c r="H3245" i="4" s="1"/>
  <c r="H3246" i="4" a="1"/>
  <c r="H3246" i="4" s="1"/>
  <c r="H3247" i="4" a="1"/>
  <c r="H3247" i="4" s="1"/>
  <c r="H3248" i="4" a="1"/>
  <c r="H3248" i="4" s="1"/>
  <c r="H3249" i="4" a="1"/>
  <c r="H3249" i="4" s="1"/>
  <c r="H3250" i="4" a="1"/>
  <c r="H3250" i="4" s="1"/>
  <c r="H3251" i="4" a="1"/>
  <c r="H3251" i="4" s="1"/>
  <c r="H3252" i="4" a="1"/>
  <c r="H3252" i="4" s="1"/>
  <c r="H3253" i="4" a="1"/>
  <c r="H3253" i="4" s="1"/>
  <c r="H3254" i="4" a="1"/>
  <c r="H3254" i="4" s="1"/>
  <c r="H3255" i="4" a="1"/>
  <c r="H3255" i="4" s="1"/>
  <c r="H3256" i="4" a="1"/>
  <c r="H3256" i="4" s="1"/>
  <c r="H3257" i="4" a="1"/>
  <c r="H3257" i="4" s="1"/>
  <c r="H3258" i="4" a="1"/>
  <c r="H3258" i="4" s="1"/>
  <c r="H3259" i="4" a="1"/>
  <c r="H3259" i="4" s="1"/>
  <c r="H3260" i="4" a="1"/>
  <c r="H3260" i="4" s="1"/>
  <c r="H3261" i="4" a="1"/>
  <c r="H3261" i="4" s="1"/>
  <c r="H3262" i="4" a="1"/>
  <c r="H3262" i="4" s="1"/>
  <c r="H3263" i="4" a="1"/>
  <c r="H3263" i="4" s="1"/>
  <c r="H3264" i="4" a="1"/>
  <c r="H3264" i="4" s="1"/>
  <c r="H3265" i="4" a="1"/>
  <c r="H3265" i="4" s="1"/>
  <c r="H3266" i="4" a="1"/>
  <c r="H3266" i="4" s="1"/>
  <c r="H3267" i="4" a="1"/>
  <c r="H3267" i="4" s="1"/>
  <c r="H3268" i="4" a="1"/>
  <c r="H3268" i="4" s="1"/>
  <c r="H3269" i="4" a="1"/>
  <c r="H3269" i="4" s="1"/>
  <c r="H3270" i="4" a="1"/>
  <c r="H3270" i="4" s="1"/>
  <c r="H3271" i="4" a="1"/>
  <c r="H3271" i="4" s="1"/>
  <c r="H3272" i="4" a="1"/>
  <c r="H3272" i="4" s="1"/>
  <c r="H3273" i="4" a="1"/>
  <c r="H3273" i="4" s="1"/>
  <c r="H3274" i="4" a="1"/>
  <c r="H3274" i="4" s="1"/>
  <c r="H3275" i="4" a="1"/>
  <c r="H3275" i="4" s="1"/>
  <c r="H3276" i="4" a="1"/>
  <c r="H3276" i="4" s="1"/>
  <c r="H3277" i="4" a="1"/>
  <c r="H3277" i="4" s="1"/>
  <c r="H3278" i="4" a="1"/>
  <c r="H3278" i="4" s="1"/>
  <c r="H3279" i="4" a="1"/>
  <c r="H3279" i="4" s="1"/>
  <c r="H3280" i="4" a="1"/>
  <c r="H3280" i="4" s="1"/>
  <c r="H3281" i="4" a="1"/>
  <c r="H3281" i="4" s="1"/>
  <c r="H3282" i="4" a="1"/>
  <c r="H3282" i="4" s="1"/>
  <c r="H3283" i="4" a="1"/>
  <c r="H3283" i="4" s="1"/>
  <c r="H3284" i="4" a="1"/>
  <c r="H3284" i="4" s="1"/>
  <c r="H3285" i="4" a="1"/>
  <c r="H3285" i="4" s="1"/>
  <c r="H3286" i="4" a="1"/>
  <c r="H3286" i="4" s="1"/>
  <c r="H3287" i="4" a="1"/>
  <c r="H3287" i="4" s="1"/>
  <c r="H3288" i="4" a="1"/>
  <c r="H3288" i="4" s="1"/>
  <c r="H3289" i="4" a="1"/>
  <c r="H3289" i="4" s="1"/>
  <c r="H3290" i="4" a="1"/>
  <c r="H3290" i="4" s="1"/>
  <c r="H3291" i="4" a="1"/>
  <c r="H3291" i="4" s="1"/>
  <c r="H3292" i="4" a="1"/>
  <c r="H3292" i="4" s="1"/>
  <c r="H3293" i="4" a="1"/>
  <c r="H3293" i="4" s="1"/>
  <c r="H3294" i="4" a="1"/>
  <c r="H3294" i="4" s="1"/>
  <c r="H3295" i="4" a="1"/>
  <c r="H3295" i="4" s="1"/>
  <c r="H3296" i="4" a="1"/>
  <c r="H3296" i="4" s="1"/>
  <c r="H3297" i="4" a="1"/>
  <c r="H3297" i="4" s="1"/>
  <c r="H3298" i="4" a="1"/>
  <c r="H3298" i="4" s="1"/>
  <c r="H3299" i="4" a="1"/>
  <c r="H3299" i="4" s="1"/>
  <c r="H3300" i="4" a="1"/>
  <c r="H3300" i="4" s="1"/>
  <c r="H3301" i="4" a="1"/>
  <c r="H3301" i="4" s="1"/>
  <c r="H3302" i="4" a="1"/>
  <c r="H3302" i="4" s="1"/>
  <c r="H3303" i="4" a="1"/>
  <c r="H3303" i="4" s="1"/>
  <c r="H3304" i="4" a="1"/>
  <c r="H3304" i="4" s="1"/>
  <c r="H3305" i="4" a="1"/>
  <c r="H3305" i="4" s="1"/>
  <c r="H3306" i="4" a="1"/>
  <c r="H3306" i="4" s="1"/>
  <c r="H3307" i="4" a="1"/>
  <c r="H3307" i="4" s="1"/>
  <c r="H3308" i="4" a="1"/>
  <c r="H3308" i="4" s="1"/>
  <c r="H3309" i="4" a="1"/>
  <c r="H3309" i="4" s="1"/>
  <c r="H3310" i="4" a="1"/>
  <c r="H3310" i="4" s="1"/>
  <c r="H3311" i="4" a="1"/>
  <c r="H3311" i="4" s="1"/>
  <c r="H3312" i="4" a="1"/>
  <c r="H3312" i="4" s="1"/>
  <c r="H3313" i="4" a="1"/>
  <c r="H3313" i="4" s="1"/>
  <c r="H3314" i="4" a="1"/>
  <c r="H3314" i="4" s="1"/>
  <c r="H3315" i="4" a="1"/>
  <c r="H3315" i="4" s="1"/>
  <c r="H3316" i="4" a="1"/>
  <c r="H3316" i="4" s="1"/>
  <c r="H3317" i="4" a="1"/>
  <c r="H3317" i="4" s="1"/>
  <c r="M10" i="2" l="1"/>
  <c r="N10" i="2" s="1"/>
  <c r="M4" i="2"/>
  <c r="N4" i="2" s="1"/>
  <c r="M7" i="2"/>
  <c r="N7" i="2" s="1"/>
  <c r="M9" i="2"/>
  <c r="N9" i="2" s="1"/>
  <c r="M11" i="2"/>
  <c r="N11" i="2" s="1"/>
  <c r="Z8" i="2"/>
  <c r="Q8" i="2"/>
  <c r="Y8" i="2"/>
  <c r="J3318" i="4"/>
  <c r="I3318" i="4"/>
  <c r="I4008" i="4"/>
  <c r="K4008" i="4"/>
  <c r="J4008" i="4"/>
  <c r="I3944" i="4"/>
  <c r="K3944" i="4"/>
  <c r="J3944" i="4"/>
  <c r="I3880" i="4"/>
  <c r="K3880" i="4"/>
  <c r="J3880" i="4"/>
  <c r="I3858" i="4"/>
  <c r="K3858" i="4"/>
  <c r="J3858" i="4"/>
  <c r="I3808" i="4"/>
  <c r="K3808" i="4"/>
  <c r="J3808" i="4"/>
  <c r="I3968" i="4"/>
  <c r="K3968" i="4"/>
  <c r="J3968" i="4"/>
  <c r="I3904" i="4"/>
  <c r="K3904" i="4"/>
  <c r="J3904" i="4"/>
  <c r="I3785" i="4"/>
  <c r="K3785" i="4"/>
  <c r="J3785" i="4"/>
  <c r="I3984" i="4"/>
  <c r="K3984" i="4"/>
  <c r="J3984" i="4"/>
  <c r="I3964" i="4"/>
  <c r="K3964" i="4"/>
  <c r="J3964" i="4"/>
  <c r="I3920" i="4"/>
  <c r="K3920" i="4"/>
  <c r="J3920" i="4"/>
  <c r="I3900" i="4"/>
  <c r="K3900" i="4"/>
  <c r="J3900" i="4"/>
  <c r="I3744" i="4"/>
  <c r="K3744" i="4"/>
  <c r="J3744" i="4"/>
  <c r="I3840" i="4"/>
  <c r="K3840" i="4"/>
  <c r="J3840" i="4"/>
  <c r="I3817" i="4"/>
  <c r="K3817" i="4"/>
  <c r="J3817" i="4"/>
  <c r="I3753" i="4"/>
  <c r="K3753" i="4"/>
  <c r="J3753" i="4"/>
  <c r="I3996" i="4"/>
  <c r="K3996" i="4"/>
  <c r="J3996" i="4"/>
  <c r="I3952" i="4"/>
  <c r="K3952" i="4"/>
  <c r="J3952" i="4"/>
  <c r="I3932" i="4"/>
  <c r="K3932" i="4"/>
  <c r="J3932" i="4"/>
  <c r="I3888" i="4"/>
  <c r="K3888" i="4"/>
  <c r="J3888" i="4"/>
  <c r="I3976" i="4"/>
  <c r="K3976" i="4"/>
  <c r="J3976" i="4"/>
  <c r="I3912" i="4"/>
  <c r="K3912" i="4"/>
  <c r="J3912" i="4"/>
  <c r="I3794" i="4"/>
  <c r="K3794" i="4"/>
  <c r="J3794" i="4"/>
  <c r="I4000" i="4"/>
  <c r="K4000" i="4"/>
  <c r="J4000" i="4"/>
  <c r="I3936" i="4"/>
  <c r="K3936" i="4"/>
  <c r="J3936" i="4"/>
  <c r="I3872" i="4"/>
  <c r="K3872" i="4"/>
  <c r="J3872" i="4"/>
  <c r="J3387" i="4"/>
  <c r="I3387" i="4"/>
  <c r="J3656" i="4"/>
  <c r="I4006" i="4"/>
  <c r="I3942" i="4"/>
  <c r="I3854" i="4"/>
  <c r="I3806" i="4"/>
  <c r="I3774" i="4"/>
  <c r="I3686" i="4"/>
  <c r="I3582" i="4"/>
  <c r="I3470" i="4"/>
  <c r="J3454" i="4"/>
  <c r="J3346" i="4"/>
  <c r="I3346" i="4"/>
  <c r="J3826" i="4"/>
  <c r="I3966" i="4"/>
  <c r="I3862" i="4"/>
  <c r="I3662" i="4"/>
  <c r="I3622" i="4"/>
  <c r="I3518" i="4"/>
  <c r="I3478" i="4"/>
  <c r="I3358" i="4"/>
  <c r="J3985" i="4"/>
  <c r="J3953" i="4"/>
  <c r="J3921" i="4"/>
  <c r="J3889" i="4"/>
  <c r="J3721" i="4"/>
  <c r="I3990" i="4"/>
  <c r="I3926" i="4"/>
  <c r="I3838" i="4"/>
  <c r="I3814" i="4"/>
  <c r="I3782" i="4"/>
  <c r="I3750" i="4"/>
  <c r="I3694" i="4"/>
  <c r="I3661" i="4"/>
  <c r="I3630" i="4"/>
  <c r="I3590" i="4"/>
  <c r="I3526" i="4"/>
  <c r="I3430" i="4"/>
  <c r="I3326" i="4"/>
  <c r="J3362" i="4"/>
  <c r="I3362" i="4"/>
  <c r="J3832" i="4"/>
  <c r="J3329" i="4"/>
  <c r="I3950" i="4"/>
  <c r="I3670" i="4"/>
  <c r="I3638" i="4"/>
  <c r="I3598" i="4"/>
  <c r="I3438" i="4"/>
  <c r="J3482" i="4"/>
  <c r="I3482" i="4"/>
  <c r="J3378" i="4"/>
  <c r="I3378" i="4"/>
  <c r="J3319" i="4"/>
  <c r="I3974" i="4"/>
  <c r="I3790" i="4"/>
  <c r="I3758" i="4"/>
  <c r="I3446" i="4"/>
  <c r="I3334" i="4"/>
  <c r="J3538" i="4"/>
  <c r="I3538" i="4"/>
  <c r="J3498" i="4"/>
  <c r="I3498" i="4"/>
  <c r="J3395" i="4"/>
  <c r="I3395" i="4"/>
  <c r="J3998" i="4"/>
  <c r="J3958" i="4"/>
  <c r="J3934" i="4"/>
  <c r="J3870" i="4"/>
  <c r="J3846" i="4"/>
  <c r="J3830" i="4"/>
  <c r="J3822" i="4"/>
  <c r="J3798" i="4"/>
  <c r="J3766" i="4"/>
  <c r="J3449" i="4"/>
  <c r="I3646" i="4"/>
  <c r="I3606" i="4"/>
  <c r="I3494" i="4"/>
  <c r="I3486" i="4"/>
  <c r="I3342" i="4"/>
  <c r="J3474" i="4"/>
  <c r="I3474" i="4"/>
  <c r="I899" i="4"/>
  <c r="J3821" i="4"/>
  <c r="I3678" i="4"/>
  <c r="I3414" i="4"/>
  <c r="J3411" i="4"/>
  <c r="I3411" i="4"/>
  <c r="I3410" i="4"/>
  <c r="I3394" i="4"/>
  <c r="K3318" i="4"/>
  <c r="I3119" i="4"/>
  <c r="I2983" i="4"/>
  <c r="I2815" i="4"/>
  <c r="I2343" i="4"/>
  <c r="I1967" i="4"/>
  <c r="I1127" i="4"/>
  <c r="I415" i="4"/>
  <c r="I239" i="4"/>
  <c r="I2272" i="4"/>
  <c r="I2184" i="4"/>
  <c r="I136" i="4"/>
  <c r="I83" i="4"/>
  <c r="I3258" i="4"/>
  <c r="I3192" i="4"/>
  <c r="I978" i="4"/>
  <c r="I2178" i="4"/>
  <c r="I1827" i="4"/>
  <c r="I2946" i="4"/>
  <c r="K3274" i="4"/>
  <c r="J3274" i="4"/>
  <c r="I3274" i="4"/>
  <c r="K3239" i="4"/>
  <c r="J3239" i="4"/>
  <c r="I3239" i="4"/>
  <c r="K3110" i="4"/>
  <c r="J3110" i="4"/>
  <c r="I3110" i="4"/>
  <c r="K3038" i="4"/>
  <c r="J3038" i="4"/>
  <c r="I3038" i="4"/>
  <c r="K2998" i="4"/>
  <c r="J2998" i="4"/>
  <c r="I2998" i="4"/>
  <c r="K2973" i="4"/>
  <c r="J2973" i="4"/>
  <c r="I2973" i="4"/>
  <c r="K2927" i="4"/>
  <c r="J2927" i="4"/>
  <c r="I2927" i="4"/>
  <c r="K2887" i="4"/>
  <c r="J2887" i="4"/>
  <c r="I2887" i="4"/>
  <c r="K2854" i="4"/>
  <c r="J2854" i="4"/>
  <c r="I2854" i="4"/>
  <c r="K2807" i="4"/>
  <c r="J2807" i="4"/>
  <c r="I2807" i="4"/>
  <c r="K2774" i="4"/>
  <c r="J2774" i="4"/>
  <c r="I2774" i="4"/>
  <c r="K2663" i="4"/>
  <c r="J2663" i="4"/>
  <c r="I2663" i="4"/>
  <c r="K2598" i="4"/>
  <c r="J2598" i="4"/>
  <c r="I2598" i="4"/>
  <c r="K2558" i="4"/>
  <c r="J2558" i="4"/>
  <c r="I2558" i="4"/>
  <c r="K1829" i="4"/>
  <c r="J1829" i="4"/>
  <c r="I1829" i="4"/>
  <c r="K3259" i="4"/>
  <c r="J3259" i="4"/>
  <c r="I3259" i="4"/>
  <c r="K3262" i="4"/>
  <c r="J3262" i="4"/>
  <c r="I3262" i="4"/>
  <c r="K3247" i="4"/>
  <c r="J3247" i="4"/>
  <c r="I3247" i="4"/>
  <c r="K3209" i="4"/>
  <c r="J3209" i="4"/>
  <c r="I3209" i="4"/>
  <c r="K3201" i="4"/>
  <c r="J3201" i="4"/>
  <c r="I3201" i="4"/>
  <c r="K3131" i="4"/>
  <c r="J3131" i="4"/>
  <c r="I3131" i="4"/>
  <c r="K3090" i="4"/>
  <c r="J3090" i="4"/>
  <c r="I3090" i="4"/>
  <c r="K3027" i="4"/>
  <c r="J3027" i="4"/>
  <c r="I3027" i="4"/>
  <c r="K3014" i="4"/>
  <c r="J3014" i="4"/>
  <c r="I3014" i="4"/>
  <c r="K2986" i="4"/>
  <c r="J2986" i="4"/>
  <c r="I2986" i="4"/>
  <c r="K2921" i="4"/>
  <c r="J2921" i="4"/>
  <c r="I2921" i="4"/>
  <c r="K2889" i="4"/>
  <c r="J2889" i="4"/>
  <c r="I2889" i="4"/>
  <c r="K2829" i="4"/>
  <c r="J2829" i="4"/>
  <c r="I2829" i="4"/>
  <c r="K2822" i="4"/>
  <c r="J2822" i="4"/>
  <c r="I2822" i="4"/>
  <c r="K2743" i="4"/>
  <c r="J2743" i="4"/>
  <c r="I2743" i="4"/>
  <c r="K2710" i="4"/>
  <c r="J2710" i="4"/>
  <c r="I2710" i="4"/>
  <c r="K2645" i="4"/>
  <c r="J2645" i="4"/>
  <c r="I2645" i="4"/>
  <c r="K2613" i="4"/>
  <c r="J2613" i="4"/>
  <c r="I2613" i="4"/>
  <c r="K1596" i="4"/>
  <c r="J1596" i="4"/>
  <c r="K3261" i="4"/>
  <c r="J3261" i="4"/>
  <c r="I3261" i="4"/>
  <c r="K3233" i="4"/>
  <c r="J3233" i="4"/>
  <c r="I3233" i="4"/>
  <c r="K3181" i="4"/>
  <c r="J3181" i="4"/>
  <c r="I3181" i="4"/>
  <c r="K3175" i="4"/>
  <c r="J3175" i="4"/>
  <c r="I3175" i="4"/>
  <c r="K3154" i="4"/>
  <c r="J3154" i="4"/>
  <c r="I3154" i="4"/>
  <c r="K3142" i="4"/>
  <c r="J3142" i="4"/>
  <c r="I3142" i="4"/>
  <c r="K3082" i="4"/>
  <c r="J3082" i="4"/>
  <c r="I3082" i="4"/>
  <c r="K3026" i="4"/>
  <c r="J3026" i="4"/>
  <c r="I3026" i="4"/>
  <c r="K3006" i="4"/>
  <c r="J3006" i="4"/>
  <c r="I3006" i="4"/>
  <c r="K2962" i="4"/>
  <c r="J2962" i="4"/>
  <c r="I2962" i="4"/>
  <c r="K2934" i="4"/>
  <c r="J2934" i="4"/>
  <c r="I2934" i="4"/>
  <c r="K2855" i="4"/>
  <c r="J2855" i="4"/>
  <c r="I2855" i="4"/>
  <c r="K2821" i="4"/>
  <c r="J2821" i="4"/>
  <c r="I2821" i="4"/>
  <c r="K2775" i="4"/>
  <c r="J2775" i="4"/>
  <c r="I2775" i="4"/>
  <c r="K2735" i="4"/>
  <c r="J2735" i="4"/>
  <c r="I2735" i="4"/>
  <c r="K2709" i="4"/>
  <c r="J2709" i="4"/>
  <c r="I2709" i="4"/>
  <c r="K2677" i="4"/>
  <c r="J2677" i="4"/>
  <c r="I2677" i="4"/>
  <c r="K2599" i="4"/>
  <c r="J2599" i="4"/>
  <c r="I2599" i="4"/>
  <c r="K2573" i="4"/>
  <c r="J2573" i="4"/>
  <c r="I2573" i="4"/>
  <c r="K2559" i="4"/>
  <c r="J2559" i="4"/>
  <c r="I2559" i="4"/>
  <c r="K2525" i="4"/>
  <c r="J2525" i="4"/>
  <c r="I2525" i="4"/>
  <c r="K2478" i="4"/>
  <c r="J2478" i="4"/>
  <c r="I2478" i="4"/>
  <c r="K2126" i="4"/>
  <c r="J2126" i="4"/>
  <c r="I2126" i="4"/>
  <c r="K2040" i="4"/>
  <c r="J2040" i="4"/>
  <c r="I2040" i="4"/>
  <c r="K1822" i="4"/>
  <c r="J1822" i="4"/>
  <c r="I1822" i="4"/>
  <c r="K1724" i="4"/>
  <c r="J1724" i="4"/>
  <c r="I1724" i="4"/>
  <c r="K3317" i="4"/>
  <c r="J3317" i="4"/>
  <c r="I3317" i="4"/>
  <c r="K3253" i="4"/>
  <c r="J3253" i="4"/>
  <c r="I3253" i="4"/>
  <c r="K3207" i="4"/>
  <c r="J3207" i="4"/>
  <c r="I3207" i="4"/>
  <c r="K3174" i="4"/>
  <c r="J3174" i="4"/>
  <c r="I3174" i="4"/>
  <c r="K3117" i="4"/>
  <c r="J3117" i="4"/>
  <c r="I3117" i="4"/>
  <c r="K3103" i="4"/>
  <c r="J3103" i="4"/>
  <c r="I3103" i="4"/>
  <c r="K3062" i="4"/>
  <c r="J3062" i="4"/>
  <c r="I3062" i="4"/>
  <c r="K2894" i="4"/>
  <c r="J2894" i="4"/>
  <c r="I2894" i="4"/>
  <c r="K2886" i="4"/>
  <c r="J2886" i="4"/>
  <c r="I2886" i="4"/>
  <c r="K2799" i="4"/>
  <c r="J2799" i="4"/>
  <c r="I2799" i="4"/>
  <c r="K2773" i="4"/>
  <c r="J2773" i="4"/>
  <c r="I2773" i="4"/>
  <c r="K2741" i="4"/>
  <c r="J2741" i="4"/>
  <c r="I2741" i="4"/>
  <c r="K2662" i="4"/>
  <c r="J2662" i="4"/>
  <c r="I2662" i="4"/>
  <c r="K2630" i="4"/>
  <c r="J2630" i="4"/>
  <c r="I2630" i="4"/>
  <c r="K2557" i="4"/>
  <c r="J2557" i="4"/>
  <c r="I2557" i="4"/>
  <c r="K3218" i="4"/>
  <c r="J3218" i="4"/>
  <c r="I3218" i="4"/>
  <c r="K3186" i="4"/>
  <c r="J3186" i="4"/>
  <c r="I3186" i="4"/>
  <c r="K3158" i="4"/>
  <c r="J3158" i="4"/>
  <c r="I3158" i="4"/>
  <c r="K3101" i="4"/>
  <c r="J3101" i="4"/>
  <c r="I3101" i="4"/>
  <c r="K3073" i="4"/>
  <c r="J3073" i="4"/>
  <c r="I3073" i="4"/>
  <c r="K3055" i="4"/>
  <c r="J3055" i="4"/>
  <c r="I3055" i="4"/>
  <c r="K2959" i="4"/>
  <c r="J2959" i="4"/>
  <c r="I2959" i="4"/>
  <c r="K2945" i="4"/>
  <c r="J2945" i="4"/>
  <c r="I2945" i="4"/>
  <c r="K2918" i="4"/>
  <c r="J2918" i="4"/>
  <c r="I2918" i="4"/>
  <c r="K2866" i="4"/>
  <c r="J2866" i="4"/>
  <c r="I2866" i="4"/>
  <c r="K2846" i="4"/>
  <c r="J2846" i="4"/>
  <c r="I2846" i="4"/>
  <c r="K2839" i="4"/>
  <c r="J2839" i="4"/>
  <c r="I2839" i="4"/>
  <c r="K2726" i="4"/>
  <c r="J2726" i="4"/>
  <c r="I2726" i="4"/>
  <c r="K2694" i="4"/>
  <c r="J2694" i="4"/>
  <c r="I2694" i="4"/>
  <c r="K2629" i="4"/>
  <c r="J2629" i="4"/>
  <c r="I2629" i="4"/>
  <c r="K2469" i="4"/>
  <c r="J2469" i="4"/>
  <c r="I2469" i="4"/>
  <c r="K1934" i="4"/>
  <c r="J1934" i="4"/>
  <c r="I1934" i="4"/>
  <c r="K1852" i="4"/>
  <c r="J1852" i="4"/>
  <c r="K3251" i="4"/>
  <c r="J3251" i="4"/>
  <c r="I3251" i="4"/>
  <c r="K3291" i="4"/>
  <c r="J3291" i="4"/>
  <c r="I3291" i="4"/>
  <c r="K3250" i="4"/>
  <c r="J3250" i="4"/>
  <c r="I3250" i="4"/>
  <c r="K3197" i="4"/>
  <c r="J3197" i="4"/>
  <c r="I3197" i="4"/>
  <c r="K3165" i="4"/>
  <c r="J3165" i="4"/>
  <c r="I3165" i="4"/>
  <c r="K3157" i="4"/>
  <c r="J3157" i="4"/>
  <c r="I3157" i="4"/>
  <c r="K3114" i="4"/>
  <c r="J3114" i="4"/>
  <c r="I3114" i="4"/>
  <c r="K3093" i="4"/>
  <c r="J3093" i="4"/>
  <c r="I3093" i="4"/>
  <c r="K3079" i="4"/>
  <c r="J3079" i="4"/>
  <c r="I3079" i="4"/>
  <c r="K3017" i="4"/>
  <c r="J3017" i="4"/>
  <c r="I3017" i="4"/>
  <c r="K3009" i="4"/>
  <c r="J3009" i="4"/>
  <c r="I3009" i="4"/>
  <c r="K3003" i="4"/>
  <c r="J3003" i="4"/>
  <c r="I3003" i="4"/>
  <c r="K2995" i="4"/>
  <c r="J2995" i="4"/>
  <c r="I2995" i="4"/>
  <c r="K2989" i="4"/>
  <c r="J2989" i="4"/>
  <c r="I2989" i="4"/>
  <c r="K2931" i="4"/>
  <c r="J2931" i="4"/>
  <c r="I2931" i="4"/>
  <c r="K2865" i="4"/>
  <c r="J2865" i="4"/>
  <c r="I2865" i="4"/>
  <c r="K2838" i="4"/>
  <c r="J2838" i="4"/>
  <c r="I2838" i="4"/>
  <c r="K2805" i="4"/>
  <c r="J2805" i="4"/>
  <c r="I2805" i="4"/>
  <c r="K2791" i="4"/>
  <c r="J2791" i="4"/>
  <c r="I2791" i="4"/>
  <c r="K2693" i="4"/>
  <c r="J2693" i="4"/>
  <c r="I2693" i="4"/>
  <c r="K2615" i="4"/>
  <c r="J2615" i="4"/>
  <c r="I2615" i="4"/>
  <c r="K2583" i="4"/>
  <c r="J2583" i="4"/>
  <c r="I2583" i="4"/>
  <c r="K2542" i="4"/>
  <c r="J2542" i="4"/>
  <c r="I2542" i="4"/>
  <c r="K2535" i="4"/>
  <c r="J2535" i="4"/>
  <c r="I2535" i="4"/>
  <c r="K1438" i="4"/>
  <c r="J1438" i="4"/>
  <c r="I1438" i="4"/>
  <c r="K3273" i="4"/>
  <c r="J3273" i="4"/>
  <c r="I3273" i="4"/>
  <c r="K3231" i="4"/>
  <c r="J3231" i="4"/>
  <c r="I3231" i="4"/>
  <c r="K3219" i="4"/>
  <c r="J3219" i="4"/>
  <c r="I3219" i="4"/>
  <c r="K3206" i="4"/>
  <c r="J3206" i="4"/>
  <c r="I3206" i="4"/>
  <c r="K3102" i="4"/>
  <c r="J3102" i="4"/>
  <c r="I3102" i="4"/>
  <c r="K3087" i="4"/>
  <c r="J3087" i="4"/>
  <c r="I3087" i="4"/>
  <c r="K3037" i="4"/>
  <c r="J3037" i="4"/>
  <c r="I3037" i="4"/>
  <c r="K2997" i="4"/>
  <c r="J2997" i="4"/>
  <c r="I2997" i="4"/>
  <c r="K2727" i="4"/>
  <c r="J2727" i="4"/>
  <c r="I2727" i="4"/>
  <c r="K3285" i="4"/>
  <c r="J3285" i="4"/>
  <c r="I3285" i="4"/>
  <c r="K3314" i="4"/>
  <c r="J3314" i="4"/>
  <c r="I3314" i="4"/>
  <c r="K3302" i="4"/>
  <c r="J3302" i="4"/>
  <c r="I3302" i="4"/>
  <c r="K3242" i="4"/>
  <c r="J3242" i="4"/>
  <c r="I3242" i="4"/>
  <c r="K3113" i="4"/>
  <c r="J3113" i="4"/>
  <c r="I3113" i="4"/>
  <c r="K3099" i="4"/>
  <c r="J3099" i="4"/>
  <c r="I3099" i="4"/>
  <c r="K3071" i="4"/>
  <c r="J3071" i="4"/>
  <c r="I3071" i="4"/>
  <c r="K3053" i="4"/>
  <c r="J3053" i="4"/>
  <c r="I3053" i="4"/>
  <c r="K2957" i="4"/>
  <c r="J2957" i="4"/>
  <c r="I2957" i="4"/>
  <c r="K2951" i="4"/>
  <c r="J2951" i="4"/>
  <c r="I2951" i="4"/>
  <c r="K2897" i="4"/>
  <c r="J2897" i="4"/>
  <c r="I2897" i="4"/>
  <c r="K2891" i="4"/>
  <c r="J2891" i="4"/>
  <c r="I2891" i="4"/>
  <c r="K2878" i="4"/>
  <c r="J2878" i="4"/>
  <c r="I2878" i="4"/>
  <c r="K2871" i="4"/>
  <c r="J2871" i="4"/>
  <c r="I2871" i="4"/>
  <c r="K2837" i="4"/>
  <c r="J2837" i="4"/>
  <c r="I2837" i="4"/>
  <c r="K2790" i="4"/>
  <c r="J2790" i="4"/>
  <c r="I2790" i="4"/>
  <c r="K2758" i="4"/>
  <c r="J2758" i="4"/>
  <c r="I2758" i="4"/>
  <c r="K2679" i="4"/>
  <c r="J2679" i="4"/>
  <c r="I2679" i="4"/>
  <c r="K2647" i="4"/>
  <c r="J2647" i="4"/>
  <c r="I2647" i="4"/>
  <c r="K2582" i="4"/>
  <c r="J2582" i="4"/>
  <c r="I2582" i="4"/>
  <c r="K2534" i="4"/>
  <c r="J2534" i="4"/>
  <c r="I2534" i="4"/>
  <c r="K1940" i="4"/>
  <c r="J1940" i="4"/>
  <c r="K3049" i="4"/>
  <c r="J3049" i="4"/>
  <c r="I3049" i="4"/>
  <c r="K3277" i="4"/>
  <c r="J3277" i="4"/>
  <c r="I3277" i="4"/>
  <c r="K3270" i="4"/>
  <c r="J3270" i="4"/>
  <c r="I3270" i="4"/>
  <c r="K3263" i="4"/>
  <c r="J3263" i="4"/>
  <c r="I3263" i="4"/>
  <c r="K3183" i="4"/>
  <c r="J3183" i="4"/>
  <c r="I3183" i="4"/>
  <c r="K3169" i="4"/>
  <c r="J3169" i="4"/>
  <c r="I3169" i="4"/>
  <c r="K3163" i="4"/>
  <c r="J3163" i="4"/>
  <c r="I3163" i="4"/>
  <c r="K3125" i="4"/>
  <c r="J3125" i="4"/>
  <c r="I3125" i="4"/>
  <c r="K3091" i="4"/>
  <c r="J3091" i="4"/>
  <c r="I3091" i="4"/>
  <c r="K3015" i="4"/>
  <c r="J3015" i="4"/>
  <c r="I3015" i="4"/>
  <c r="K2975" i="4"/>
  <c r="J2975" i="4"/>
  <c r="I2975" i="4"/>
  <c r="K2950" i="4"/>
  <c r="J2950" i="4"/>
  <c r="I2950" i="4"/>
  <c r="K2942" i="4"/>
  <c r="J2942" i="4"/>
  <c r="I2942" i="4"/>
  <c r="K2922" i="4"/>
  <c r="J2922" i="4"/>
  <c r="I2922" i="4"/>
  <c r="K2877" i="4"/>
  <c r="J2877" i="4"/>
  <c r="I2877" i="4"/>
  <c r="K2870" i="4"/>
  <c r="J2870" i="4"/>
  <c r="I2870" i="4"/>
  <c r="K2863" i="4"/>
  <c r="J2863" i="4"/>
  <c r="I2863" i="4"/>
  <c r="K2757" i="4"/>
  <c r="J2757" i="4"/>
  <c r="I2757" i="4"/>
  <c r="K2711" i="4"/>
  <c r="J2711" i="4"/>
  <c r="I2711" i="4"/>
  <c r="K2646" i="4"/>
  <c r="J2646" i="4"/>
  <c r="I2646" i="4"/>
  <c r="K2581" i="4"/>
  <c r="J2581" i="4"/>
  <c r="I2581" i="4"/>
  <c r="K2533" i="4"/>
  <c r="J2533" i="4"/>
  <c r="I2533" i="4"/>
  <c r="K2069" i="4"/>
  <c r="J2069" i="4"/>
  <c r="I2069" i="4"/>
  <c r="K3289" i="4"/>
  <c r="J3289" i="4"/>
  <c r="I3289" i="4"/>
  <c r="K3283" i="4"/>
  <c r="J3283" i="4"/>
  <c r="I3283" i="4"/>
  <c r="K3256" i="4"/>
  <c r="J3256" i="4"/>
  <c r="I3256" i="4"/>
  <c r="K3240" i="4"/>
  <c r="J3240" i="4"/>
  <c r="I3240" i="4"/>
  <c r="K3223" i="4"/>
  <c r="J3223" i="4"/>
  <c r="I3223" i="4"/>
  <c r="K3212" i="4"/>
  <c r="J3212" i="4"/>
  <c r="I3212" i="4"/>
  <c r="K3195" i="4"/>
  <c r="J3195" i="4"/>
  <c r="I3195" i="4"/>
  <c r="K3189" i="4"/>
  <c r="J3189" i="4"/>
  <c r="I3189" i="4"/>
  <c r="K3167" i="4"/>
  <c r="J3167" i="4"/>
  <c r="I3167" i="4"/>
  <c r="K3151" i="4"/>
  <c r="J3151" i="4"/>
  <c r="I3151" i="4"/>
  <c r="K3145" i="4"/>
  <c r="J3145" i="4"/>
  <c r="I3145" i="4"/>
  <c r="K3129" i="4"/>
  <c r="J3129" i="4"/>
  <c r="I3129" i="4"/>
  <c r="K3123" i="4"/>
  <c r="J3123" i="4"/>
  <c r="I3123" i="4"/>
  <c r="K3085" i="4"/>
  <c r="J3085" i="4"/>
  <c r="K3074" i="4"/>
  <c r="J3074" i="4"/>
  <c r="I3074" i="4"/>
  <c r="K3069" i="4"/>
  <c r="J3069" i="4"/>
  <c r="I3069" i="4"/>
  <c r="K3047" i="4"/>
  <c r="J3047" i="4"/>
  <c r="I3047" i="4"/>
  <c r="K3041" i="4"/>
  <c r="J3041" i="4"/>
  <c r="I3041" i="4"/>
  <c r="K3004" i="4"/>
  <c r="J3004" i="4"/>
  <c r="K2993" i="4"/>
  <c r="J2993" i="4"/>
  <c r="I2993" i="4"/>
  <c r="K2976" i="4"/>
  <c r="J2976" i="4"/>
  <c r="I2976" i="4"/>
  <c r="K2971" i="4"/>
  <c r="J2971" i="4"/>
  <c r="I2971" i="4"/>
  <c r="K2965" i="4"/>
  <c r="J2965" i="4"/>
  <c r="I2965" i="4"/>
  <c r="K2938" i="4"/>
  <c r="J2938" i="4"/>
  <c r="I2938" i="4"/>
  <c r="K2915" i="4"/>
  <c r="J2915" i="4"/>
  <c r="I2915" i="4"/>
  <c r="K2909" i="4"/>
  <c r="J2909" i="4"/>
  <c r="I2909" i="4"/>
  <c r="K2861" i="4"/>
  <c r="J2861" i="4"/>
  <c r="I2861" i="4"/>
  <c r="K2849" i="4"/>
  <c r="J2849" i="4"/>
  <c r="I2849" i="4"/>
  <c r="K2831" i="4"/>
  <c r="J2831" i="4"/>
  <c r="I2831" i="4"/>
  <c r="K2814" i="4"/>
  <c r="J2814" i="4"/>
  <c r="I2814" i="4"/>
  <c r="K2803" i="4"/>
  <c r="J2803" i="4"/>
  <c r="I2803" i="4"/>
  <c r="K2797" i="4"/>
  <c r="J2797" i="4"/>
  <c r="I2797" i="4"/>
  <c r="K2785" i="4"/>
  <c r="J2785" i="4"/>
  <c r="I2785" i="4"/>
  <c r="K2767" i="4"/>
  <c r="J2767" i="4"/>
  <c r="I2767" i="4"/>
  <c r="K2750" i="4"/>
  <c r="J2750" i="4"/>
  <c r="I2750" i="4"/>
  <c r="K2739" i="4"/>
  <c r="J2739" i="4"/>
  <c r="I2739" i="4"/>
  <c r="K2733" i="4"/>
  <c r="J2733" i="4"/>
  <c r="I2733" i="4"/>
  <c r="K2721" i="4"/>
  <c r="J2721" i="4"/>
  <c r="I2721" i="4"/>
  <c r="K2703" i="4"/>
  <c r="J2703" i="4"/>
  <c r="I2703" i="4"/>
  <c r="K2686" i="4"/>
  <c r="J2686" i="4"/>
  <c r="I2686" i="4"/>
  <c r="K2675" i="4"/>
  <c r="J2675" i="4"/>
  <c r="I2675" i="4"/>
  <c r="K2669" i="4"/>
  <c r="J2669" i="4"/>
  <c r="I2669" i="4"/>
  <c r="K2657" i="4"/>
  <c r="J2657" i="4"/>
  <c r="I2657" i="4"/>
  <c r="K2639" i="4"/>
  <c r="J2639" i="4"/>
  <c r="I2639" i="4"/>
  <c r="K2622" i="4"/>
  <c r="J2622" i="4"/>
  <c r="I2622" i="4"/>
  <c r="K2611" i="4"/>
  <c r="J2611" i="4"/>
  <c r="I2611" i="4"/>
  <c r="K2605" i="4"/>
  <c r="J2605" i="4"/>
  <c r="I2605" i="4"/>
  <c r="K2593" i="4"/>
  <c r="J2593" i="4"/>
  <c r="I2593" i="4"/>
  <c r="K2575" i="4"/>
  <c r="J2575" i="4"/>
  <c r="I2575" i="4"/>
  <c r="K2564" i="4"/>
  <c r="J2564" i="4"/>
  <c r="I2564" i="4"/>
  <c r="K2545" i="4"/>
  <c r="J2545" i="4"/>
  <c r="I2545" i="4"/>
  <c r="K2527" i="4"/>
  <c r="J2527" i="4"/>
  <c r="I2527" i="4"/>
  <c r="K2502" i="4"/>
  <c r="J2502" i="4"/>
  <c r="I2502" i="4"/>
  <c r="K2495" i="4"/>
  <c r="J2495" i="4"/>
  <c r="I2495" i="4"/>
  <c r="K2463" i="4"/>
  <c r="J2463" i="4"/>
  <c r="I2463" i="4"/>
  <c r="K2451" i="4"/>
  <c r="J2451" i="4"/>
  <c r="I2451" i="4"/>
  <c r="K2436" i="4"/>
  <c r="J2436" i="4"/>
  <c r="K2420" i="4"/>
  <c r="J2420" i="4"/>
  <c r="K2404" i="4"/>
  <c r="J2404" i="4"/>
  <c r="I2404" i="4"/>
  <c r="K2388" i="4"/>
  <c r="J2388" i="4"/>
  <c r="I2388" i="4"/>
  <c r="K2372" i="4"/>
  <c r="J2372" i="4"/>
  <c r="I2372" i="4"/>
  <c r="K2356" i="4"/>
  <c r="J2356" i="4"/>
  <c r="K2340" i="4"/>
  <c r="J2340" i="4"/>
  <c r="K2324" i="4"/>
  <c r="J2324" i="4"/>
  <c r="K2308" i="4"/>
  <c r="J2308" i="4"/>
  <c r="K2292" i="4"/>
  <c r="J2292" i="4"/>
  <c r="K2276" i="4"/>
  <c r="J2276" i="4"/>
  <c r="K2260" i="4"/>
  <c r="J2260" i="4"/>
  <c r="K2244" i="4"/>
  <c r="J2244" i="4"/>
  <c r="K2228" i="4"/>
  <c r="J2228" i="4"/>
  <c r="I2228" i="4"/>
  <c r="K2212" i="4"/>
  <c r="J2212" i="4"/>
  <c r="I2212" i="4"/>
  <c r="K2196" i="4"/>
  <c r="J2196" i="4"/>
  <c r="I2196" i="4"/>
  <c r="K2180" i="4"/>
  <c r="J2180" i="4"/>
  <c r="K2164" i="4"/>
  <c r="J2164" i="4"/>
  <c r="K2148" i="4"/>
  <c r="J2148" i="4"/>
  <c r="K2132" i="4"/>
  <c r="J2132" i="4"/>
  <c r="K2075" i="4"/>
  <c r="J2075" i="4"/>
  <c r="I2075" i="4"/>
  <c r="K1960" i="4"/>
  <c r="J1960" i="4"/>
  <c r="I1960" i="4"/>
  <c r="K1926" i="4"/>
  <c r="J1926" i="4"/>
  <c r="I1926" i="4"/>
  <c r="K1918" i="4"/>
  <c r="J1918" i="4"/>
  <c r="I1918" i="4"/>
  <c r="K1858" i="4"/>
  <c r="J1858" i="4"/>
  <c r="I1858" i="4"/>
  <c r="K1753" i="4"/>
  <c r="J1753" i="4"/>
  <c r="I1753" i="4"/>
  <c r="K1557" i="4"/>
  <c r="J1557" i="4"/>
  <c r="I1557" i="4"/>
  <c r="K3311" i="4"/>
  <c r="J3311" i="4"/>
  <c r="I3311" i="4"/>
  <c r="K3305" i="4"/>
  <c r="J3305" i="4"/>
  <c r="I3305" i="4"/>
  <c r="K3245" i="4"/>
  <c r="J3245" i="4"/>
  <c r="I3245" i="4"/>
  <c r="K3234" i="4"/>
  <c r="J3234" i="4"/>
  <c r="I3234" i="4"/>
  <c r="K3229" i="4"/>
  <c r="J3229" i="4"/>
  <c r="I3229" i="4"/>
  <c r="K3184" i="4"/>
  <c r="J3184" i="4"/>
  <c r="I3184" i="4"/>
  <c r="K3178" i="4"/>
  <c r="J3178" i="4"/>
  <c r="I3178" i="4"/>
  <c r="K3140" i="4"/>
  <c r="J3140" i="4"/>
  <c r="K3134" i="4"/>
  <c r="J3134" i="4"/>
  <c r="I3134" i="4"/>
  <c r="K3118" i="4"/>
  <c r="J3118" i="4"/>
  <c r="I3118" i="4"/>
  <c r="K3107" i="4"/>
  <c r="J3107" i="4"/>
  <c r="I3107" i="4"/>
  <c r="K3096" i="4"/>
  <c r="J3096" i="4"/>
  <c r="I3096" i="4"/>
  <c r="K3080" i="4"/>
  <c r="J3080" i="4"/>
  <c r="I3080" i="4"/>
  <c r="K3063" i="4"/>
  <c r="J3063" i="4"/>
  <c r="I3063" i="4"/>
  <c r="K3058" i="4"/>
  <c r="J3058" i="4"/>
  <c r="I3058" i="4"/>
  <c r="K3030" i="4"/>
  <c r="J3030" i="4"/>
  <c r="I3030" i="4"/>
  <c r="K3020" i="4"/>
  <c r="J3020" i="4"/>
  <c r="K2987" i="4"/>
  <c r="J2987" i="4"/>
  <c r="I2987" i="4"/>
  <c r="K2982" i="4"/>
  <c r="J2982" i="4"/>
  <c r="I2982" i="4"/>
  <c r="K2960" i="4"/>
  <c r="J2960" i="4"/>
  <c r="I2960" i="4"/>
  <c r="K2954" i="4"/>
  <c r="J2954" i="4"/>
  <c r="I2954" i="4"/>
  <c r="K2943" i="4"/>
  <c r="J2943" i="4"/>
  <c r="I2943" i="4"/>
  <c r="K2932" i="4"/>
  <c r="J2932" i="4"/>
  <c r="K2903" i="4"/>
  <c r="J2903" i="4"/>
  <c r="I2903" i="4"/>
  <c r="K2892" i="4"/>
  <c r="J2892" i="4"/>
  <c r="I2892" i="4"/>
  <c r="K2882" i="4"/>
  <c r="J2882" i="4"/>
  <c r="I2882" i="4"/>
  <c r="K2844" i="4"/>
  <c r="J2844" i="4"/>
  <c r="K2826" i="4"/>
  <c r="J2826" i="4"/>
  <c r="I2826" i="4"/>
  <c r="K2808" i="4"/>
  <c r="J2808" i="4"/>
  <c r="I2808" i="4"/>
  <c r="K2780" i="4"/>
  <c r="J2780" i="4"/>
  <c r="K2762" i="4"/>
  <c r="J2762" i="4"/>
  <c r="I2762" i="4"/>
  <c r="K2744" i="4"/>
  <c r="J2744" i="4"/>
  <c r="I2744" i="4"/>
  <c r="K2716" i="4"/>
  <c r="J2716" i="4"/>
  <c r="I2716" i="4"/>
  <c r="K2698" i="4"/>
  <c r="J2698" i="4"/>
  <c r="I2698" i="4"/>
  <c r="K2680" i="4"/>
  <c r="J2680" i="4"/>
  <c r="I2680" i="4"/>
  <c r="K2652" i="4"/>
  <c r="J2652" i="4"/>
  <c r="K2634" i="4"/>
  <c r="J2634" i="4"/>
  <c r="I2634" i="4"/>
  <c r="K2616" i="4"/>
  <c r="J2616" i="4"/>
  <c r="I2616" i="4"/>
  <c r="K2588" i="4"/>
  <c r="J2588" i="4"/>
  <c r="K2570" i="4"/>
  <c r="J2570" i="4"/>
  <c r="I2570" i="4"/>
  <c r="K2551" i="4"/>
  <c r="J2551" i="4"/>
  <c r="I2551" i="4"/>
  <c r="K2540" i="4"/>
  <c r="J2540" i="4"/>
  <c r="I2540" i="4"/>
  <c r="K2516" i="4"/>
  <c r="J2516" i="4"/>
  <c r="K2482" i="4"/>
  <c r="J2482" i="4"/>
  <c r="I2482" i="4"/>
  <c r="K2457" i="4"/>
  <c r="J2457" i="4"/>
  <c r="I2457" i="4"/>
  <c r="K2444" i="4"/>
  <c r="J2444" i="4"/>
  <c r="K2428" i="4"/>
  <c r="J2428" i="4"/>
  <c r="K2412" i="4"/>
  <c r="J2412" i="4"/>
  <c r="K2396" i="4"/>
  <c r="J2396" i="4"/>
  <c r="I2396" i="4"/>
  <c r="K2380" i="4"/>
  <c r="J2380" i="4"/>
  <c r="I2380" i="4"/>
  <c r="K2364" i="4"/>
  <c r="J2364" i="4"/>
  <c r="I2364" i="4"/>
  <c r="K2348" i="4"/>
  <c r="J2348" i="4"/>
  <c r="K2332" i="4"/>
  <c r="J2332" i="4"/>
  <c r="K2316" i="4"/>
  <c r="J2316" i="4"/>
  <c r="K2300" i="4"/>
  <c r="J2300" i="4"/>
  <c r="K2284" i="4"/>
  <c r="J2284" i="4"/>
  <c r="K2268" i="4"/>
  <c r="J2268" i="4"/>
  <c r="K2252" i="4"/>
  <c r="J2252" i="4"/>
  <c r="K2236" i="4"/>
  <c r="J2236" i="4"/>
  <c r="I2236" i="4"/>
  <c r="K2220" i="4"/>
  <c r="J2220" i="4"/>
  <c r="I2220" i="4"/>
  <c r="K2204" i="4"/>
  <c r="J2204" i="4"/>
  <c r="I2204" i="4"/>
  <c r="K2188" i="4"/>
  <c r="J2188" i="4"/>
  <c r="K2172" i="4"/>
  <c r="J2172" i="4"/>
  <c r="K2156" i="4"/>
  <c r="J2156" i="4"/>
  <c r="K2140" i="4"/>
  <c r="J2140" i="4"/>
  <c r="K2034" i="4"/>
  <c r="J2034" i="4"/>
  <c r="I2034" i="4"/>
  <c r="K2028" i="4"/>
  <c r="J2028" i="4"/>
  <c r="I2028" i="4"/>
  <c r="K2022" i="4"/>
  <c r="J2022" i="4"/>
  <c r="I2022" i="4"/>
  <c r="K2015" i="4"/>
  <c r="J2015" i="4"/>
  <c r="I2015" i="4"/>
  <c r="K2003" i="4"/>
  <c r="J2003" i="4"/>
  <c r="I2003" i="4"/>
  <c r="K1997" i="4"/>
  <c r="J1997" i="4"/>
  <c r="I1997" i="4"/>
  <c r="K1985" i="4"/>
  <c r="J1985" i="4"/>
  <c r="I1985" i="4"/>
  <c r="K1980" i="4"/>
  <c r="J1980" i="4"/>
  <c r="K1946" i="4"/>
  <c r="J1946" i="4"/>
  <c r="I1946" i="4"/>
  <c r="K1881" i="4"/>
  <c r="J1881" i="4"/>
  <c r="I1881" i="4"/>
  <c r="K1845" i="4"/>
  <c r="J1845" i="4"/>
  <c r="I1845" i="4"/>
  <c r="K1821" i="4"/>
  <c r="J1821" i="4"/>
  <c r="I1821" i="4"/>
  <c r="K1813" i="4"/>
  <c r="J1813" i="4"/>
  <c r="I1813" i="4"/>
  <c r="K1806" i="4"/>
  <c r="J1806" i="4"/>
  <c r="I1806" i="4"/>
  <c r="K1798" i="4"/>
  <c r="J1798" i="4"/>
  <c r="I1798" i="4"/>
  <c r="K1790" i="4"/>
  <c r="J1790" i="4"/>
  <c r="I1790" i="4"/>
  <c r="K1730" i="4"/>
  <c r="J1730" i="4"/>
  <c r="I1730" i="4"/>
  <c r="K1717" i="4"/>
  <c r="J1717" i="4"/>
  <c r="I1717" i="4"/>
  <c r="K1693" i="4"/>
  <c r="J1693" i="4"/>
  <c r="I1693" i="4"/>
  <c r="K1685" i="4"/>
  <c r="J1685" i="4"/>
  <c r="I1685" i="4"/>
  <c r="K1678" i="4"/>
  <c r="J1678" i="4"/>
  <c r="I1678" i="4"/>
  <c r="K1670" i="4"/>
  <c r="J1670" i="4"/>
  <c r="I1670" i="4"/>
  <c r="K1662" i="4"/>
  <c r="J1662" i="4"/>
  <c r="I1662" i="4"/>
  <c r="K1625" i="4"/>
  <c r="J1625" i="4"/>
  <c r="I1625" i="4"/>
  <c r="K1602" i="4"/>
  <c r="J1602" i="4"/>
  <c r="I1602" i="4"/>
  <c r="K1589" i="4"/>
  <c r="J1589" i="4"/>
  <c r="I1589" i="4"/>
  <c r="K1565" i="4"/>
  <c r="J1565" i="4"/>
  <c r="I1565" i="4"/>
  <c r="K1550" i="4"/>
  <c r="J1550" i="4"/>
  <c r="I1550" i="4"/>
  <c r="K1542" i="4"/>
  <c r="J1542" i="4"/>
  <c r="I1542" i="4"/>
  <c r="K1534" i="4"/>
  <c r="J1534" i="4"/>
  <c r="I1534" i="4"/>
  <c r="K1497" i="4"/>
  <c r="J1497" i="4"/>
  <c r="I1497" i="4"/>
  <c r="K1474" i="4"/>
  <c r="J1474" i="4"/>
  <c r="I1474" i="4"/>
  <c r="K1466" i="4"/>
  <c r="J1466" i="4"/>
  <c r="I1466" i="4"/>
  <c r="K1406" i="4"/>
  <c r="J1406" i="4"/>
  <c r="I1406" i="4"/>
  <c r="K1376" i="4"/>
  <c r="J1376" i="4"/>
  <c r="I1376" i="4"/>
  <c r="K1342" i="4"/>
  <c r="J1342" i="4"/>
  <c r="I1342" i="4"/>
  <c r="K1321" i="4"/>
  <c r="J1321" i="4"/>
  <c r="I1321" i="4"/>
  <c r="K1313" i="4"/>
  <c r="J1313" i="4"/>
  <c r="I1313" i="4"/>
  <c r="K1307" i="4"/>
  <c r="J1307" i="4"/>
  <c r="I1307" i="4"/>
  <c r="K1249" i="4"/>
  <c r="J1249" i="4"/>
  <c r="I1249" i="4"/>
  <c r="K1205" i="4"/>
  <c r="J1205" i="4"/>
  <c r="I1205" i="4"/>
  <c r="K1185" i="4"/>
  <c r="J1185" i="4"/>
  <c r="I1185" i="4"/>
  <c r="K1158" i="4"/>
  <c r="J1158" i="4"/>
  <c r="I1158" i="4"/>
  <c r="K1123" i="4"/>
  <c r="J1123" i="4"/>
  <c r="I1123" i="4"/>
  <c r="K1115" i="4"/>
  <c r="J1115" i="4"/>
  <c r="I1115" i="4"/>
  <c r="K1101" i="4"/>
  <c r="J1101" i="4"/>
  <c r="I1101" i="4"/>
  <c r="K1094" i="4"/>
  <c r="J1094" i="4"/>
  <c r="I1094" i="4"/>
  <c r="K982" i="4"/>
  <c r="J982" i="4"/>
  <c r="I982" i="4"/>
  <c r="K975" i="4"/>
  <c r="J975" i="4"/>
  <c r="I975" i="4"/>
  <c r="K946" i="4"/>
  <c r="J946" i="4"/>
  <c r="I946" i="4"/>
  <c r="K925" i="4"/>
  <c r="J925" i="4"/>
  <c r="I925" i="4"/>
  <c r="K863" i="4"/>
  <c r="J863" i="4"/>
  <c r="I863" i="4"/>
  <c r="K848" i="4"/>
  <c r="J848" i="4"/>
  <c r="I848" i="4"/>
  <c r="K790" i="4"/>
  <c r="J790" i="4"/>
  <c r="I790" i="4"/>
  <c r="K726" i="4"/>
  <c r="J726" i="4"/>
  <c r="I726" i="4"/>
  <c r="K3316" i="4"/>
  <c r="J3316" i="4"/>
  <c r="K3299" i="4"/>
  <c r="J3299" i="4"/>
  <c r="I3299" i="4"/>
  <c r="K3288" i="4"/>
  <c r="J3288" i="4"/>
  <c r="I3288" i="4"/>
  <c r="K3272" i="4"/>
  <c r="J3272" i="4"/>
  <c r="I3272" i="4"/>
  <c r="K3266" i="4"/>
  <c r="J3266" i="4"/>
  <c r="I3266" i="4"/>
  <c r="K3255" i="4"/>
  <c r="J3255" i="4"/>
  <c r="I3255" i="4"/>
  <c r="K3222" i="4"/>
  <c r="J3222" i="4"/>
  <c r="I3222" i="4"/>
  <c r="K3217" i="4"/>
  <c r="J3217" i="4"/>
  <c r="I3217" i="4"/>
  <c r="K3211" i="4"/>
  <c r="J3211" i="4"/>
  <c r="I3211" i="4"/>
  <c r="K3200" i="4"/>
  <c r="J3200" i="4"/>
  <c r="I3200" i="4"/>
  <c r="K3173" i="4"/>
  <c r="J3173" i="4"/>
  <c r="I3173" i="4"/>
  <c r="K3162" i="4"/>
  <c r="J3162" i="4"/>
  <c r="I3162" i="4"/>
  <c r="K3156" i="4"/>
  <c r="J3156" i="4"/>
  <c r="K3139" i="4"/>
  <c r="J3139" i="4"/>
  <c r="I3139" i="4"/>
  <c r="K3128" i="4"/>
  <c r="J3128" i="4"/>
  <c r="I3128" i="4"/>
  <c r="K3112" i="4"/>
  <c r="J3112" i="4"/>
  <c r="I3112" i="4"/>
  <c r="K3106" i="4"/>
  <c r="J3106" i="4"/>
  <c r="I3106" i="4"/>
  <c r="K3095" i="4"/>
  <c r="J3095" i="4"/>
  <c r="I3095" i="4"/>
  <c r="K3052" i="4"/>
  <c r="J3052" i="4"/>
  <c r="I3052" i="4"/>
  <c r="K3036" i="4"/>
  <c r="J3036" i="4"/>
  <c r="I3036" i="4"/>
  <c r="K3025" i="4"/>
  <c r="J3025" i="4"/>
  <c r="I3025" i="4"/>
  <c r="K3019" i="4"/>
  <c r="J3019" i="4"/>
  <c r="K3008" i="4"/>
  <c r="J3008" i="4"/>
  <c r="I3008" i="4"/>
  <c r="K2992" i="4"/>
  <c r="J2992" i="4"/>
  <c r="I2992" i="4"/>
  <c r="K2949" i="4"/>
  <c r="J2949" i="4"/>
  <c r="I2949" i="4"/>
  <c r="K2937" i="4"/>
  <c r="J2937" i="4"/>
  <c r="I2937" i="4"/>
  <c r="K2926" i="4"/>
  <c r="J2926" i="4"/>
  <c r="I2926" i="4"/>
  <c r="K2920" i="4"/>
  <c r="J2920" i="4"/>
  <c r="I2920" i="4"/>
  <c r="K2914" i="4"/>
  <c r="J2914" i="4"/>
  <c r="I2914" i="4"/>
  <c r="K2902" i="4"/>
  <c r="J2902" i="4"/>
  <c r="I2902" i="4"/>
  <c r="K2896" i="4"/>
  <c r="J2896" i="4"/>
  <c r="I2896" i="4"/>
  <c r="K2881" i="4"/>
  <c r="J2881" i="4"/>
  <c r="I2881" i="4"/>
  <c r="K2876" i="4"/>
  <c r="J2876" i="4"/>
  <c r="I2876" i="4"/>
  <c r="K2848" i="4"/>
  <c r="J2848" i="4"/>
  <c r="I2848" i="4"/>
  <c r="K2843" i="4"/>
  <c r="J2843" i="4"/>
  <c r="I2843" i="4"/>
  <c r="K2825" i="4"/>
  <c r="J2825" i="4"/>
  <c r="I2825" i="4"/>
  <c r="K2820" i="4"/>
  <c r="J2820" i="4"/>
  <c r="K2802" i="4"/>
  <c r="J2802" i="4"/>
  <c r="I2802" i="4"/>
  <c r="K2784" i="4"/>
  <c r="J2784" i="4"/>
  <c r="I2784" i="4"/>
  <c r="K2779" i="4"/>
  <c r="J2779" i="4"/>
  <c r="I2779" i="4"/>
  <c r="K2761" i="4"/>
  <c r="J2761" i="4"/>
  <c r="I2761" i="4"/>
  <c r="K2756" i="4"/>
  <c r="J2756" i="4"/>
  <c r="K2738" i="4"/>
  <c r="J2738" i="4"/>
  <c r="I2738" i="4"/>
  <c r="K2720" i="4"/>
  <c r="J2720" i="4"/>
  <c r="I2720" i="4"/>
  <c r="K2715" i="4"/>
  <c r="J2715" i="4"/>
  <c r="I2715" i="4"/>
  <c r="K2697" i="4"/>
  <c r="J2697" i="4"/>
  <c r="I2697" i="4"/>
  <c r="K2692" i="4"/>
  <c r="J2692" i="4"/>
  <c r="K2674" i="4"/>
  <c r="J2674" i="4"/>
  <c r="I2674" i="4"/>
  <c r="K2656" i="4"/>
  <c r="J2656" i="4"/>
  <c r="I2656" i="4"/>
  <c r="K2651" i="4"/>
  <c r="J2651" i="4"/>
  <c r="I2651" i="4"/>
  <c r="K2633" i="4"/>
  <c r="J2633" i="4"/>
  <c r="I2633" i="4"/>
  <c r="K2628" i="4"/>
  <c r="J2628" i="4"/>
  <c r="K2610" i="4"/>
  <c r="J2610" i="4"/>
  <c r="I2610" i="4"/>
  <c r="K2592" i="4"/>
  <c r="J2592" i="4"/>
  <c r="I2592" i="4"/>
  <c r="K2587" i="4"/>
  <c r="J2587" i="4"/>
  <c r="I2587" i="4"/>
  <c r="K2569" i="4"/>
  <c r="J2569" i="4"/>
  <c r="I2569" i="4"/>
  <c r="K2563" i="4"/>
  <c r="J2563" i="4"/>
  <c r="I2563" i="4"/>
  <c r="K2544" i="4"/>
  <c r="J2544" i="4"/>
  <c r="I2544" i="4"/>
  <c r="K2539" i="4"/>
  <c r="J2539" i="4"/>
  <c r="I2539" i="4"/>
  <c r="K2521" i="4"/>
  <c r="J2521" i="4"/>
  <c r="I2521" i="4"/>
  <c r="K2515" i="4"/>
  <c r="J2515" i="4"/>
  <c r="I2515" i="4"/>
  <c r="K2508" i="4"/>
  <c r="J2508" i="4"/>
  <c r="K2501" i="4"/>
  <c r="J2501" i="4"/>
  <c r="I2501" i="4"/>
  <c r="K2487" i="4"/>
  <c r="J2487" i="4"/>
  <c r="I2487" i="4"/>
  <c r="K2475" i="4"/>
  <c r="J2475" i="4"/>
  <c r="I2475" i="4"/>
  <c r="K2462" i="4"/>
  <c r="J2462" i="4"/>
  <c r="I2462" i="4"/>
  <c r="K2456" i="4"/>
  <c r="J2456" i="4"/>
  <c r="I2456" i="4"/>
  <c r="K2443" i="4"/>
  <c r="J2443" i="4"/>
  <c r="I2443" i="4"/>
  <c r="K2435" i="4"/>
  <c r="J2435" i="4"/>
  <c r="I2435" i="4"/>
  <c r="K2427" i="4"/>
  <c r="J2427" i="4"/>
  <c r="I2427" i="4"/>
  <c r="K2419" i="4"/>
  <c r="J2419" i="4"/>
  <c r="I2419" i="4"/>
  <c r="K2411" i="4"/>
  <c r="J2411" i="4"/>
  <c r="I2411" i="4"/>
  <c r="K2403" i="4"/>
  <c r="J2403" i="4"/>
  <c r="I2403" i="4"/>
  <c r="K2395" i="4"/>
  <c r="J2395" i="4"/>
  <c r="I2395" i="4"/>
  <c r="K2387" i="4"/>
  <c r="J2387" i="4"/>
  <c r="I2387" i="4"/>
  <c r="K2379" i="4"/>
  <c r="J2379" i="4"/>
  <c r="I2379" i="4"/>
  <c r="K2371" i="4"/>
  <c r="J2371" i="4"/>
  <c r="I2371" i="4"/>
  <c r="K2363" i="4"/>
  <c r="J2363" i="4"/>
  <c r="I2363" i="4"/>
  <c r="K2355" i="4"/>
  <c r="J2355" i="4"/>
  <c r="I2355" i="4"/>
  <c r="K2347" i="4"/>
  <c r="J2347" i="4"/>
  <c r="I2347" i="4"/>
  <c r="K2339" i="4"/>
  <c r="J2339" i="4"/>
  <c r="I2339" i="4"/>
  <c r="K2331" i="4"/>
  <c r="J2331" i="4"/>
  <c r="I2331" i="4"/>
  <c r="K2323" i="4"/>
  <c r="J2323" i="4"/>
  <c r="I2323" i="4"/>
  <c r="K2315" i="4"/>
  <c r="J2315" i="4"/>
  <c r="I2315" i="4"/>
  <c r="K2307" i="4"/>
  <c r="J2307" i="4"/>
  <c r="I2307" i="4"/>
  <c r="K2299" i="4"/>
  <c r="J2299" i="4"/>
  <c r="I2299" i="4"/>
  <c r="K2291" i="4"/>
  <c r="J2291" i="4"/>
  <c r="I2291" i="4"/>
  <c r="K2283" i="4"/>
  <c r="J2283" i="4"/>
  <c r="I2283" i="4"/>
  <c r="K2275" i="4"/>
  <c r="J2275" i="4"/>
  <c r="I2275" i="4"/>
  <c r="K2267" i="4"/>
  <c r="J2267" i="4"/>
  <c r="I2267" i="4"/>
  <c r="K2259" i="4"/>
  <c r="J2259" i="4"/>
  <c r="I2259" i="4"/>
  <c r="K2251" i="4"/>
  <c r="J2251" i="4"/>
  <c r="I2251" i="4"/>
  <c r="K2243" i="4"/>
  <c r="J2243" i="4"/>
  <c r="I2243" i="4"/>
  <c r="K2235" i="4"/>
  <c r="J2235" i="4"/>
  <c r="I2235" i="4"/>
  <c r="K2227" i="4"/>
  <c r="J2227" i="4"/>
  <c r="I2227" i="4"/>
  <c r="K2219" i="4"/>
  <c r="J2219" i="4"/>
  <c r="I2219" i="4"/>
  <c r="K2211" i="4"/>
  <c r="J2211" i="4"/>
  <c r="I2211" i="4"/>
  <c r="K2203" i="4"/>
  <c r="J2203" i="4"/>
  <c r="I2203" i="4"/>
  <c r="K2195" i="4"/>
  <c r="J2195" i="4"/>
  <c r="I2195" i="4"/>
  <c r="K2187" i="4"/>
  <c r="J2187" i="4"/>
  <c r="I2187" i="4"/>
  <c r="K2179" i="4"/>
  <c r="J2179" i="4"/>
  <c r="I2179" i="4"/>
  <c r="K2171" i="4"/>
  <c r="J2171" i="4"/>
  <c r="I2171" i="4"/>
  <c r="K2163" i="4"/>
  <c r="J2163" i="4"/>
  <c r="I2163" i="4"/>
  <c r="K2155" i="4"/>
  <c r="J2155" i="4"/>
  <c r="I2155" i="4"/>
  <c r="K2147" i="4"/>
  <c r="J2147" i="4"/>
  <c r="I2147" i="4"/>
  <c r="K2125" i="4"/>
  <c r="J2125" i="4"/>
  <c r="I2125" i="4"/>
  <c r="K2081" i="4"/>
  <c r="J2081" i="4"/>
  <c r="I2081" i="4"/>
  <c r="K2060" i="4"/>
  <c r="J2060" i="4"/>
  <c r="I2060" i="4"/>
  <c r="K2046" i="4"/>
  <c r="J2046" i="4"/>
  <c r="I2046" i="4"/>
  <c r="K2033" i="4"/>
  <c r="J2033" i="4"/>
  <c r="I2033" i="4"/>
  <c r="K2021" i="4"/>
  <c r="J2021" i="4"/>
  <c r="I2021" i="4"/>
  <c r="K2008" i="4"/>
  <c r="J2008" i="4"/>
  <c r="I2008" i="4"/>
  <c r="K1996" i="4"/>
  <c r="J1996" i="4"/>
  <c r="K1991" i="4"/>
  <c r="J1991" i="4"/>
  <c r="I1991" i="4"/>
  <c r="K1984" i="4"/>
  <c r="J1984" i="4"/>
  <c r="I1984" i="4"/>
  <c r="K1973" i="4"/>
  <c r="J1973" i="4"/>
  <c r="I1973" i="4"/>
  <c r="K1966" i="4"/>
  <c r="J1966" i="4"/>
  <c r="I1966" i="4"/>
  <c r="K1952" i="4"/>
  <c r="J1952" i="4"/>
  <c r="I1952" i="4"/>
  <c r="K1925" i="4"/>
  <c r="J1925" i="4"/>
  <c r="I1925" i="4"/>
  <c r="K1857" i="4"/>
  <c r="J1857" i="4"/>
  <c r="I1857" i="4"/>
  <c r="K1820" i="4"/>
  <c r="J1820" i="4"/>
  <c r="K1812" i="4"/>
  <c r="J1812" i="4"/>
  <c r="K1805" i="4"/>
  <c r="J1805" i="4"/>
  <c r="I1805" i="4"/>
  <c r="K1797" i="4"/>
  <c r="J1797" i="4"/>
  <c r="I1797" i="4"/>
  <c r="K1729" i="4"/>
  <c r="J1729" i="4"/>
  <c r="I1729" i="4"/>
  <c r="K1692" i="4"/>
  <c r="J1692" i="4"/>
  <c r="I1692" i="4"/>
  <c r="K1684" i="4"/>
  <c r="J1684" i="4"/>
  <c r="K1677" i="4"/>
  <c r="J1677" i="4"/>
  <c r="I1677" i="4"/>
  <c r="K1669" i="4"/>
  <c r="J1669" i="4"/>
  <c r="I1669" i="4"/>
  <c r="K1601" i="4"/>
  <c r="J1601" i="4"/>
  <c r="I1601" i="4"/>
  <c r="K1564" i="4"/>
  <c r="J1564" i="4"/>
  <c r="I1564" i="4"/>
  <c r="K1556" i="4"/>
  <c r="J1556" i="4"/>
  <c r="I1556" i="4"/>
  <c r="K1549" i="4"/>
  <c r="J1549" i="4"/>
  <c r="I1549" i="4"/>
  <c r="K1541" i="4"/>
  <c r="J1541" i="4"/>
  <c r="I1541" i="4"/>
  <c r="K1473" i="4"/>
  <c r="J1473" i="4"/>
  <c r="I1473" i="4"/>
  <c r="K1465" i="4"/>
  <c r="J1465" i="4"/>
  <c r="I1465" i="4"/>
  <c r="K1383" i="4"/>
  <c r="J1383" i="4"/>
  <c r="I1383" i="4"/>
  <c r="K1375" i="4"/>
  <c r="J1375" i="4"/>
  <c r="I1375" i="4"/>
  <c r="K1327" i="4"/>
  <c r="J1327" i="4"/>
  <c r="I1327" i="4"/>
  <c r="K1320" i="4"/>
  <c r="J1320" i="4"/>
  <c r="I1320" i="4"/>
  <c r="K1263" i="4"/>
  <c r="J1263" i="4"/>
  <c r="I1263" i="4"/>
  <c r="K1256" i="4"/>
  <c r="J1256" i="4"/>
  <c r="I1256" i="4"/>
  <c r="K1211" i="4"/>
  <c r="J1211" i="4"/>
  <c r="I1211" i="4"/>
  <c r="K1197" i="4"/>
  <c r="J1197" i="4"/>
  <c r="I1197" i="4"/>
  <c r="K1191" i="4"/>
  <c r="J1191" i="4"/>
  <c r="I1191" i="4"/>
  <c r="K1149" i="4"/>
  <c r="J1149" i="4"/>
  <c r="I1149" i="4"/>
  <c r="K1135" i="4"/>
  <c r="J1135" i="4"/>
  <c r="I1135" i="4"/>
  <c r="K1129" i="4"/>
  <c r="J1129" i="4"/>
  <c r="I1129" i="4"/>
  <c r="K1085" i="4"/>
  <c r="J1085" i="4"/>
  <c r="I1085" i="4"/>
  <c r="K1079" i="4"/>
  <c r="J1079" i="4"/>
  <c r="I1079" i="4"/>
  <c r="K1073" i="4"/>
  <c r="J1073" i="4"/>
  <c r="I1073" i="4"/>
  <c r="K1065" i="4"/>
  <c r="J1065" i="4"/>
  <c r="I1065" i="4"/>
  <c r="K1023" i="4"/>
  <c r="J1023" i="4"/>
  <c r="I1023" i="4"/>
  <c r="K1001" i="4"/>
  <c r="J1001" i="4"/>
  <c r="I1001" i="4"/>
  <c r="K967" i="4"/>
  <c r="J967" i="4"/>
  <c r="I967" i="4"/>
  <c r="K960" i="4"/>
  <c r="J960" i="4"/>
  <c r="I960" i="4"/>
  <c r="K911" i="4"/>
  <c r="J911" i="4"/>
  <c r="I911" i="4"/>
  <c r="K870" i="4"/>
  <c r="J870" i="4"/>
  <c r="I870" i="4"/>
  <c r="K854" i="4"/>
  <c r="J854" i="4"/>
  <c r="I854" i="4"/>
  <c r="K813" i="4"/>
  <c r="J813" i="4"/>
  <c r="I813" i="4"/>
  <c r="K797" i="4"/>
  <c r="J797" i="4"/>
  <c r="I797" i="4"/>
  <c r="K754" i="4"/>
  <c r="J754" i="4"/>
  <c r="I754" i="4"/>
  <c r="K733" i="4"/>
  <c r="J733" i="4"/>
  <c r="I733" i="4"/>
  <c r="K3300" i="4"/>
  <c r="J3300" i="4"/>
  <c r="K3294" i="4"/>
  <c r="J3294" i="4"/>
  <c r="I3294" i="4"/>
  <c r="K3310" i="4"/>
  <c r="J3310" i="4"/>
  <c r="I3310" i="4"/>
  <c r="K3271" i="4"/>
  <c r="J3271" i="4"/>
  <c r="I3271" i="4"/>
  <c r="K3265" i="4"/>
  <c r="J3265" i="4"/>
  <c r="I3265" i="4"/>
  <c r="K3177" i="4"/>
  <c r="J3177" i="4"/>
  <c r="I3177" i="4"/>
  <c r="K3144" i="4"/>
  <c r="J3144" i="4"/>
  <c r="I3144" i="4"/>
  <c r="K3094" i="4"/>
  <c r="J3094" i="4"/>
  <c r="I3094" i="4"/>
  <c r="K3051" i="4"/>
  <c r="J3051" i="4"/>
  <c r="I3051" i="4"/>
  <c r="K3046" i="4"/>
  <c r="J3046" i="4"/>
  <c r="I3046" i="4"/>
  <c r="K2948" i="4"/>
  <c r="J2948" i="4"/>
  <c r="K2925" i="4"/>
  <c r="J2925" i="4"/>
  <c r="I2925" i="4"/>
  <c r="K2919" i="4"/>
  <c r="J2919" i="4"/>
  <c r="I2919" i="4"/>
  <c r="K2913" i="4"/>
  <c r="J2913" i="4"/>
  <c r="I2913" i="4"/>
  <c r="K2901" i="4"/>
  <c r="J2901" i="4"/>
  <c r="I2901" i="4"/>
  <c r="K2880" i="4"/>
  <c r="J2880" i="4"/>
  <c r="I2880" i="4"/>
  <c r="K2875" i="4"/>
  <c r="J2875" i="4"/>
  <c r="I2875" i="4"/>
  <c r="K2847" i="4"/>
  <c r="J2847" i="4"/>
  <c r="I2847" i="4"/>
  <c r="K2819" i="4"/>
  <c r="J2819" i="4"/>
  <c r="I2819" i="4"/>
  <c r="K2813" i="4"/>
  <c r="J2813" i="4"/>
  <c r="I2813" i="4"/>
  <c r="K2783" i="4"/>
  <c r="J2783" i="4"/>
  <c r="I2783" i="4"/>
  <c r="K2755" i="4"/>
  <c r="J2755" i="4"/>
  <c r="I2755" i="4"/>
  <c r="K2749" i="4"/>
  <c r="J2749" i="4"/>
  <c r="I2749" i="4"/>
  <c r="K2719" i="4"/>
  <c r="J2719" i="4"/>
  <c r="K2702" i="4"/>
  <c r="J2702" i="4"/>
  <c r="I2702" i="4"/>
  <c r="K2673" i="4"/>
  <c r="J2673" i="4"/>
  <c r="I2673" i="4"/>
  <c r="K2638" i="4"/>
  <c r="J2638" i="4"/>
  <c r="I2638" i="4"/>
  <c r="K2609" i="4"/>
  <c r="J2609" i="4"/>
  <c r="I2609" i="4"/>
  <c r="K2574" i="4"/>
  <c r="J2574" i="4"/>
  <c r="I2574" i="4"/>
  <c r="K2538" i="4"/>
  <c r="J2538" i="4"/>
  <c r="I2538" i="4"/>
  <c r="K2494" i="4"/>
  <c r="J2494" i="4"/>
  <c r="I2494" i="4"/>
  <c r="K2013" i="4"/>
  <c r="J2013" i="4"/>
  <c r="I2013" i="4"/>
  <c r="K2007" i="4"/>
  <c r="J2007" i="4"/>
  <c r="I2007" i="4"/>
  <c r="K1979" i="4"/>
  <c r="J1979" i="4"/>
  <c r="I1979" i="4"/>
  <c r="K1958" i="4"/>
  <c r="J1958" i="4"/>
  <c r="I1958" i="4"/>
  <c r="K1864" i="4"/>
  <c r="J1864" i="4"/>
  <c r="I1864" i="4"/>
  <c r="K1649" i="4"/>
  <c r="J1649" i="4"/>
  <c r="K1521" i="4"/>
  <c r="J1521" i="4"/>
  <c r="I1521" i="4"/>
  <c r="K1247" i="4"/>
  <c r="J1247" i="4"/>
  <c r="I1247" i="4"/>
  <c r="K1030" i="4"/>
  <c r="J1030" i="4"/>
  <c r="I1030" i="4"/>
  <c r="K973" i="4"/>
  <c r="J973" i="4"/>
  <c r="I973" i="4"/>
  <c r="K923" i="4"/>
  <c r="J923" i="4"/>
  <c r="I923" i="4"/>
  <c r="K3260" i="4"/>
  <c r="J3260" i="4"/>
  <c r="K3232" i="4"/>
  <c r="J3232" i="4"/>
  <c r="I3232" i="4"/>
  <c r="K3227" i="4"/>
  <c r="J3227" i="4"/>
  <c r="I3227" i="4"/>
  <c r="K3193" i="4"/>
  <c r="J3193" i="4"/>
  <c r="I3193" i="4"/>
  <c r="K3187" i="4"/>
  <c r="J3187" i="4"/>
  <c r="I3187" i="4"/>
  <c r="K3116" i="4"/>
  <c r="J3116" i="4"/>
  <c r="K3083" i="4"/>
  <c r="J3083" i="4"/>
  <c r="I3083" i="4"/>
  <c r="K2980" i="4"/>
  <c r="J2980" i="4"/>
  <c r="K2974" i="4"/>
  <c r="J2974" i="4"/>
  <c r="I2974" i="4"/>
  <c r="K2935" i="4"/>
  <c r="J2935" i="4"/>
  <c r="I2935" i="4"/>
  <c r="K2930" i="4"/>
  <c r="J2930" i="4"/>
  <c r="I2930" i="4"/>
  <c r="K2864" i="4"/>
  <c r="J2864" i="4"/>
  <c r="I2864" i="4"/>
  <c r="K2841" i="4"/>
  <c r="J2841" i="4"/>
  <c r="I2841" i="4"/>
  <c r="K2806" i="4"/>
  <c r="J2806" i="4"/>
  <c r="I2806" i="4"/>
  <c r="K2777" i="4"/>
  <c r="J2777" i="4"/>
  <c r="I2777" i="4"/>
  <c r="K2759" i="4"/>
  <c r="J2759" i="4"/>
  <c r="I2759" i="4"/>
  <c r="K2731" i="4"/>
  <c r="J2731" i="4"/>
  <c r="I2731" i="4"/>
  <c r="K2725" i="4"/>
  <c r="J2725" i="4"/>
  <c r="I2725" i="4"/>
  <c r="K2695" i="4"/>
  <c r="J2695" i="4"/>
  <c r="I2695" i="4"/>
  <c r="K2667" i="4"/>
  <c r="J2667" i="4"/>
  <c r="I2667" i="4"/>
  <c r="K2661" i="4"/>
  <c r="J2661" i="4"/>
  <c r="I2661" i="4"/>
  <c r="K2644" i="4"/>
  <c r="J2644" i="4"/>
  <c r="K2631" i="4"/>
  <c r="J2631" i="4"/>
  <c r="I2631" i="4"/>
  <c r="K2603" i="4"/>
  <c r="J2603" i="4"/>
  <c r="I2603" i="4"/>
  <c r="K2597" i="4"/>
  <c r="J2597" i="4"/>
  <c r="I2597" i="4"/>
  <c r="K2580" i="4"/>
  <c r="J2580" i="4"/>
  <c r="K2493" i="4"/>
  <c r="J2493" i="4"/>
  <c r="I2493" i="4"/>
  <c r="K2441" i="4"/>
  <c r="J2441" i="4"/>
  <c r="I2441" i="4"/>
  <c r="K2058" i="4"/>
  <c r="J2058" i="4"/>
  <c r="I2058" i="4"/>
  <c r="K1910" i="4"/>
  <c r="J1910" i="4"/>
  <c r="I1910" i="4"/>
  <c r="K1782" i="4"/>
  <c r="J1782" i="4"/>
  <c r="I1782" i="4"/>
  <c r="K1654" i="4"/>
  <c r="J1654" i="4"/>
  <c r="I1654" i="4"/>
  <c r="K1526" i="4"/>
  <c r="J1526" i="4"/>
  <c r="I1526" i="4"/>
  <c r="K1373" i="4"/>
  <c r="J1373" i="4"/>
  <c r="I1373" i="4"/>
  <c r="K1276" i="4"/>
  <c r="J1276" i="4"/>
  <c r="K1098" i="4"/>
  <c r="J1098" i="4"/>
  <c r="I1098" i="4"/>
  <c r="K1071" i="4"/>
  <c r="J1071" i="4"/>
  <c r="I1071" i="4"/>
  <c r="K979" i="4"/>
  <c r="J979" i="4"/>
  <c r="I979" i="4"/>
  <c r="K909" i="4"/>
  <c r="J909" i="4"/>
  <c r="I909" i="4"/>
  <c r="K831" i="4"/>
  <c r="J831" i="4"/>
  <c r="I831" i="4"/>
  <c r="K752" i="4"/>
  <c r="J752" i="4"/>
  <c r="I752" i="4"/>
  <c r="K649" i="4"/>
  <c r="J649" i="4"/>
  <c r="I649" i="4"/>
  <c r="K3308" i="4"/>
  <c r="J3308" i="4"/>
  <c r="K3292" i="4"/>
  <c r="J3292" i="4"/>
  <c r="K3281" i="4"/>
  <c r="J3281" i="4"/>
  <c r="I3281" i="4"/>
  <c r="K3275" i="4"/>
  <c r="J3275" i="4"/>
  <c r="I3275" i="4"/>
  <c r="K3264" i="4"/>
  <c r="J3264" i="4"/>
  <c r="I3264" i="4"/>
  <c r="K3248" i="4"/>
  <c r="J3248" i="4"/>
  <c r="I3248" i="4"/>
  <c r="K3220" i="4"/>
  <c r="J3220" i="4"/>
  <c r="I3220" i="4"/>
  <c r="K3204" i="4"/>
  <c r="J3204" i="4"/>
  <c r="I3204" i="4"/>
  <c r="K3192" i="4"/>
  <c r="J3192" i="4"/>
  <c r="K3176" i="4"/>
  <c r="J3176" i="4"/>
  <c r="I3176" i="4"/>
  <c r="K3170" i="4"/>
  <c r="J3170" i="4"/>
  <c r="I3170" i="4"/>
  <c r="K3159" i="4"/>
  <c r="J3159" i="4"/>
  <c r="I3159" i="4"/>
  <c r="K3148" i="4"/>
  <c r="J3148" i="4"/>
  <c r="K3132" i="4"/>
  <c r="J3132" i="4"/>
  <c r="K3121" i="4"/>
  <c r="J3121" i="4"/>
  <c r="I3121" i="4"/>
  <c r="K3115" i="4"/>
  <c r="J3115" i="4"/>
  <c r="I3115" i="4"/>
  <c r="K3104" i="4"/>
  <c r="J3104" i="4"/>
  <c r="I3104" i="4"/>
  <c r="K3088" i="4"/>
  <c r="J3088" i="4"/>
  <c r="I3088" i="4"/>
  <c r="K3045" i="4"/>
  <c r="J3045" i="4"/>
  <c r="I3045" i="4"/>
  <c r="K3034" i="4"/>
  <c r="J3034" i="4"/>
  <c r="I3034" i="4"/>
  <c r="K3028" i="4"/>
  <c r="J3028" i="4"/>
  <c r="K3012" i="4"/>
  <c r="J3012" i="4"/>
  <c r="K3001" i="4"/>
  <c r="J3001" i="4"/>
  <c r="I3001" i="4"/>
  <c r="K2990" i="4"/>
  <c r="J2990" i="4"/>
  <c r="I2990" i="4"/>
  <c r="K2979" i="4"/>
  <c r="J2979" i="4"/>
  <c r="I2979" i="4"/>
  <c r="K2968" i="4"/>
  <c r="J2968" i="4"/>
  <c r="I2968" i="4"/>
  <c r="K2952" i="4"/>
  <c r="J2952" i="4"/>
  <c r="I2952" i="4"/>
  <c r="K2946" i="4"/>
  <c r="J2946" i="4"/>
  <c r="K2923" i="4"/>
  <c r="J2923" i="4"/>
  <c r="I2923" i="4"/>
  <c r="K2912" i="4"/>
  <c r="J2912" i="4"/>
  <c r="I2912" i="4"/>
  <c r="K2900" i="4"/>
  <c r="J2900" i="4"/>
  <c r="I2900" i="4"/>
  <c r="K2874" i="4"/>
  <c r="J2874" i="4"/>
  <c r="I2874" i="4"/>
  <c r="K2858" i="4"/>
  <c r="J2858" i="4"/>
  <c r="I2858" i="4"/>
  <c r="K2840" i="4"/>
  <c r="J2840" i="4"/>
  <c r="I2840" i="4"/>
  <c r="K2835" i="4"/>
  <c r="J2835" i="4"/>
  <c r="I2835" i="4"/>
  <c r="K2817" i="4"/>
  <c r="J2817" i="4"/>
  <c r="I2817" i="4"/>
  <c r="K2812" i="4"/>
  <c r="J2812" i="4"/>
  <c r="K2794" i="4"/>
  <c r="J2794" i="4"/>
  <c r="I2794" i="4"/>
  <c r="K2782" i="4"/>
  <c r="J2782" i="4"/>
  <c r="I2782" i="4"/>
  <c r="K2776" i="4"/>
  <c r="J2776" i="4"/>
  <c r="I2776" i="4"/>
  <c r="K2771" i="4"/>
  <c r="J2771" i="4"/>
  <c r="I2771" i="4"/>
  <c r="K2765" i="4"/>
  <c r="J2765" i="4"/>
  <c r="I2765" i="4"/>
  <c r="K2753" i="4"/>
  <c r="J2753" i="4"/>
  <c r="I2753" i="4"/>
  <c r="K2748" i="4"/>
  <c r="J2748" i="4"/>
  <c r="K2730" i="4"/>
  <c r="J2730" i="4"/>
  <c r="I2730" i="4"/>
  <c r="K2718" i="4"/>
  <c r="J2718" i="4"/>
  <c r="I2718" i="4"/>
  <c r="K2712" i="4"/>
  <c r="J2712" i="4"/>
  <c r="I2712" i="4"/>
  <c r="K2707" i="4"/>
  <c r="J2707" i="4"/>
  <c r="I2707" i="4"/>
  <c r="K2701" i="4"/>
  <c r="J2701" i="4"/>
  <c r="I2701" i="4"/>
  <c r="K2689" i="4"/>
  <c r="J2689" i="4"/>
  <c r="I2689" i="4"/>
  <c r="K2684" i="4"/>
  <c r="J2684" i="4"/>
  <c r="K2671" i="4"/>
  <c r="J2671" i="4"/>
  <c r="I2671" i="4"/>
  <c r="K2666" i="4"/>
  <c r="J2666" i="4"/>
  <c r="I2666" i="4"/>
  <c r="K2654" i="4"/>
  <c r="J2654" i="4"/>
  <c r="I2654" i="4"/>
  <c r="K2648" i="4"/>
  <c r="J2648" i="4"/>
  <c r="I2648" i="4"/>
  <c r="K2643" i="4"/>
  <c r="J2643" i="4"/>
  <c r="I2643" i="4"/>
  <c r="K2637" i="4"/>
  <c r="J2637" i="4"/>
  <c r="I2637" i="4"/>
  <c r="K2625" i="4"/>
  <c r="J2625" i="4"/>
  <c r="I2625" i="4"/>
  <c r="K2620" i="4"/>
  <c r="J2620" i="4"/>
  <c r="K2607" i="4"/>
  <c r="J2607" i="4"/>
  <c r="I2607" i="4"/>
  <c r="K2602" i="4"/>
  <c r="J2602" i="4"/>
  <c r="I2602" i="4"/>
  <c r="K2590" i="4"/>
  <c r="J2590" i="4"/>
  <c r="I2590" i="4"/>
  <c r="K2584" i="4"/>
  <c r="J2584" i="4"/>
  <c r="I2584" i="4"/>
  <c r="K2579" i="4"/>
  <c r="J2579" i="4"/>
  <c r="I2579" i="4"/>
  <c r="K2549" i="4"/>
  <c r="J2549" i="4"/>
  <c r="I2549" i="4"/>
  <c r="K2536" i="4"/>
  <c r="J2536" i="4"/>
  <c r="I2536" i="4"/>
  <c r="K2531" i="4"/>
  <c r="J2531" i="4"/>
  <c r="I2531" i="4"/>
  <c r="K2518" i="4"/>
  <c r="J2518" i="4"/>
  <c r="I2518" i="4"/>
  <c r="K2512" i="4"/>
  <c r="J2512" i="4"/>
  <c r="I2512" i="4"/>
  <c r="K2505" i="4"/>
  <c r="J2505" i="4"/>
  <c r="I2505" i="4"/>
  <c r="K2492" i="4"/>
  <c r="J2492" i="4"/>
  <c r="K2472" i="4"/>
  <c r="J2472" i="4"/>
  <c r="I2472" i="4"/>
  <c r="K2467" i="4"/>
  <c r="J2467" i="4"/>
  <c r="I2467" i="4"/>
  <c r="K2447" i="4"/>
  <c r="J2447" i="4"/>
  <c r="I2447" i="4"/>
  <c r="K2094" i="4"/>
  <c r="J2094" i="4"/>
  <c r="I2094" i="4"/>
  <c r="K2086" i="4"/>
  <c r="J2086" i="4"/>
  <c r="I2086" i="4"/>
  <c r="K2064" i="4"/>
  <c r="J2064" i="4"/>
  <c r="I2064" i="4"/>
  <c r="K2057" i="4"/>
  <c r="J2057" i="4"/>
  <c r="I2057" i="4"/>
  <c r="K1994" i="4"/>
  <c r="J1994" i="4"/>
  <c r="I1994" i="4"/>
  <c r="K1977" i="4"/>
  <c r="J1977" i="4"/>
  <c r="I1977" i="4"/>
  <c r="K1971" i="4"/>
  <c r="J1971" i="4"/>
  <c r="I1971" i="4"/>
  <c r="K1957" i="4"/>
  <c r="J1957" i="4"/>
  <c r="I1957" i="4"/>
  <c r="K1949" i="4"/>
  <c r="J1949" i="4"/>
  <c r="I1949" i="4"/>
  <c r="K1922" i="4"/>
  <c r="J1922" i="4"/>
  <c r="I1922" i="4"/>
  <c r="K1909" i="4"/>
  <c r="J1909" i="4"/>
  <c r="I1909" i="4"/>
  <c r="K1885" i="4"/>
  <c r="J1885" i="4"/>
  <c r="I1885" i="4"/>
  <c r="K1877" i="4"/>
  <c r="J1877" i="4"/>
  <c r="I1877" i="4"/>
  <c r="K1870" i="4"/>
  <c r="J1870" i="4"/>
  <c r="I1870" i="4"/>
  <c r="K1862" i="4"/>
  <c r="J1862" i="4"/>
  <c r="I1862" i="4"/>
  <c r="K1854" i="4"/>
  <c r="J1854" i="4"/>
  <c r="I1854" i="4"/>
  <c r="K1817" i="4"/>
  <c r="J1817" i="4"/>
  <c r="I1817" i="4"/>
  <c r="K1794" i="4"/>
  <c r="J1794" i="4"/>
  <c r="I1794" i="4"/>
  <c r="K1781" i="4"/>
  <c r="J1781" i="4"/>
  <c r="I1781" i="4"/>
  <c r="K1757" i="4"/>
  <c r="J1757" i="4"/>
  <c r="I1757" i="4"/>
  <c r="K1749" i="4"/>
  <c r="J1749" i="4"/>
  <c r="I1749" i="4"/>
  <c r="K1742" i="4"/>
  <c r="J1742" i="4"/>
  <c r="I1742" i="4"/>
  <c r="K1734" i="4"/>
  <c r="J1734" i="4"/>
  <c r="I1734" i="4"/>
  <c r="K1726" i="4"/>
  <c r="J1726" i="4"/>
  <c r="I1726" i="4"/>
  <c r="K1689" i="4"/>
  <c r="J1689" i="4"/>
  <c r="I1689" i="4"/>
  <c r="K1666" i="4"/>
  <c r="J1666" i="4"/>
  <c r="I1666" i="4"/>
  <c r="K1653" i="4"/>
  <c r="J1653" i="4"/>
  <c r="I1653" i="4"/>
  <c r="K1629" i="4"/>
  <c r="J1629" i="4"/>
  <c r="I1629" i="4"/>
  <c r="K1621" i="4"/>
  <c r="J1621" i="4"/>
  <c r="I1621" i="4"/>
  <c r="K1614" i="4"/>
  <c r="J1614" i="4"/>
  <c r="I1614" i="4"/>
  <c r="K1606" i="4"/>
  <c r="J1606" i="4"/>
  <c r="I1606" i="4"/>
  <c r="K1598" i="4"/>
  <c r="J1598" i="4"/>
  <c r="I1598" i="4"/>
  <c r="K1561" i="4"/>
  <c r="J1561" i="4"/>
  <c r="I1561" i="4"/>
  <c r="K1538" i="4"/>
  <c r="J1538" i="4"/>
  <c r="I1538" i="4"/>
  <c r="K1525" i="4"/>
  <c r="J1525" i="4"/>
  <c r="I1525" i="4"/>
  <c r="K1501" i="4"/>
  <c r="J1501" i="4"/>
  <c r="I1501" i="4"/>
  <c r="K1493" i="4"/>
  <c r="J1493" i="4"/>
  <c r="I1493" i="4"/>
  <c r="K1486" i="4"/>
  <c r="J1486" i="4"/>
  <c r="I1486" i="4"/>
  <c r="K1478" i="4"/>
  <c r="J1478" i="4"/>
  <c r="I1478" i="4"/>
  <c r="K1470" i="4"/>
  <c r="J1470" i="4"/>
  <c r="I1470" i="4"/>
  <c r="K1417" i="4"/>
  <c r="J1417" i="4"/>
  <c r="I1417" i="4"/>
  <c r="K1410" i="4"/>
  <c r="J1410" i="4"/>
  <c r="I1410" i="4"/>
  <c r="K1402" i="4"/>
  <c r="J1402" i="4"/>
  <c r="I1402" i="4"/>
  <c r="K1346" i="4"/>
  <c r="J1346" i="4"/>
  <c r="I1346" i="4"/>
  <c r="K1339" i="4"/>
  <c r="J1339" i="4"/>
  <c r="I1339" i="4"/>
  <c r="K1304" i="4"/>
  <c r="J1304" i="4"/>
  <c r="I1304" i="4"/>
  <c r="K1296" i="4"/>
  <c r="J1296" i="4"/>
  <c r="I1296" i="4"/>
  <c r="K1290" i="4"/>
  <c r="J1290" i="4"/>
  <c r="I1290" i="4"/>
  <c r="K1222" i="4"/>
  <c r="J1222" i="4"/>
  <c r="I1222" i="4"/>
  <c r="K1215" i="4"/>
  <c r="J1215" i="4"/>
  <c r="I1215" i="4"/>
  <c r="K1181" i="4"/>
  <c r="J1181" i="4"/>
  <c r="I1181" i="4"/>
  <c r="K1119" i="4"/>
  <c r="J1119" i="4"/>
  <c r="I1119" i="4"/>
  <c r="K1104" i="4"/>
  <c r="J1104" i="4"/>
  <c r="I1104" i="4"/>
  <c r="K998" i="4"/>
  <c r="J998" i="4"/>
  <c r="I998" i="4"/>
  <c r="K991" i="4"/>
  <c r="J991" i="4"/>
  <c r="I991" i="4"/>
  <c r="K986" i="4"/>
  <c r="J986" i="4"/>
  <c r="I986" i="4"/>
  <c r="K950" i="4"/>
  <c r="J950" i="4"/>
  <c r="I950" i="4"/>
  <c r="K929" i="4"/>
  <c r="J929" i="4"/>
  <c r="I929" i="4"/>
  <c r="K867" i="4"/>
  <c r="J867" i="4"/>
  <c r="I867" i="4"/>
  <c r="K859" i="4"/>
  <c r="J859" i="4"/>
  <c r="I859" i="4"/>
  <c r="K845" i="4"/>
  <c r="J845" i="4"/>
  <c r="I845" i="4"/>
  <c r="K838" i="4"/>
  <c r="J838" i="4"/>
  <c r="I838" i="4"/>
  <c r="K765" i="4"/>
  <c r="J765" i="4"/>
  <c r="I765" i="4"/>
  <c r="K758" i="4"/>
  <c r="J758" i="4"/>
  <c r="I758" i="4"/>
  <c r="K701" i="4"/>
  <c r="J701" i="4"/>
  <c r="I701" i="4"/>
  <c r="K389" i="4"/>
  <c r="J389" i="4"/>
  <c r="I389" i="4"/>
  <c r="K382" i="4"/>
  <c r="J382" i="4"/>
  <c r="I382" i="4"/>
  <c r="K320" i="4"/>
  <c r="J320" i="4"/>
  <c r="I320" i="4"/>
  <c r="K312" i="4"/>
  <c r="J312" i="4"/>
  <c r="I312" i="4"/>
  <c r="K305" i="4"/>
  <c r="J305" i="4"/>
  <c r="I305" i="4"/>
  <c r="K298" i="4"/>
  <c r="J298" i="4"/>
  <c r="I298" i="4"/>
  <c r="K260" i="4"/>
  <c r="J260" i="4"/>
  <c r="K194" i="4"/>
  <c r="J194" i="4"/>
  <c r="I194" i="4"/>
  <c r="K68" i="4"/>
  <c r="J68" i="4"/>
  <c r="I68" i="4"/>
  <c r="K23" i="4"/>
  <c r="J23" i="4"/>
  <c r="I23" i="4"/>
  <c r="K15" i="4"/>
  <c r="J15" i="4"/>
  <c r="I15" i="4"/>
  <c r="K3267" i="4"/>
  <c r="J3267" i="4"/>
  <c r="I3267" i="4"/>
  <c r="K3315" i="4"/>
  <c r="J3315" i="4"/>
  <c r="I3315" i="4"/>
  <c r="K3287" i="4"/>
  <c r="J3287" i="4"/>
  <c r="I3287" i="4"/>
  <c r="K3282" i="4"/>
  <c r="J3282" i="4"/>
  <c r="I3282" i="4"/>
  <c r="K3244" i="4"/>
  <c r="J3244" i="4"/>
  <c r="I3244" i="4"/>
  <c r="K3216" i="4"/>
  <c r="J3216" i="4"/>
  <c r="I3216" i="4"/>
  <c r="K3210" i="4"/>
  <c r="J3210" i="4"/>
  <c r="I3210" i="4"/>
  <c r="K3188" i="4"/>
  <c r="J3188" i="4"/>
  <c r="K3150" i="4"/>
  <c r="J3150" i="4"/>
  <c r="I3150" i="4"/>
  <c r="K3111" i="4"/>
  <c r="J3111" i="4"/>
  <c r="I3111" i="4"/>
  <c r="K3105" i="4"/>
  <c r="J3105" i="4"/>
  <c r="I3105" i="4"/>
  <c r="K3057" i="4"/>
  <c r="J3057" i="4"/>
  <c r="I3057" i="4"/>
  <c r="K3007" i="4"/>
  <c r="J3007" i="4"/>
  <c r="I3007" i="4"/>
  <c r="K2981" i="4"/>
  <c r="J2981" i="4"/>
  <c r="I2981" i="4"/>
  <c r="K2953" i="4"/>
  <c r="J2953" i="4"/>
  <c r="I2953" i="4"/>
  <c r="K2860" i="4"/>
  <c r="J2860" i="4"/>
  <c r="K2824" i="4"/>
  <c r="J2824" i="4"/>
  <c r="I2824" i="4"/>
  <c r="K2796" i="4"/>
  <c r="J2796" i="4"/>
  <c r="K2760" i="4"/>
  <c r="J2760" i="4"/>
  <c r="I2760" i="4"/>
  <c r="K2732" i="4"/>
  <c r="J2732" i="4"/>
  <c r="I2732" i="4"/>
  <c r="K2696" i="4"/>
  <c r="J2696" i="4"/>
  <c r="I2696" i="4"/>
  <c r="K2668" i="4"/>
  <c r="J2668" i="4"/>
  <c r="K2632" i="4"/>
  <c r="J2632" i="4"/>
  <c r="I2632" i="4"/>
  <c r="K2604" i="4"/>
  <c r="J2604" i="4"/>
  <c r="K2568" i="4"/>
  <c r="J2568" i="4"/>
  <c r="I2568" i="4"/>
  <c r="K2526" i="4"/>
  <c r="J2526" i="4"/>
  <c r="I2526" i="4"/>
  <c r="K2480" i="4"/>
  <c r="J2480" i="4"/>
  <c r="I2480" i="4"/>
  <c r="K2096" i="4"/>
  <c r="J2096" i="4"/>
  <c r="I2096" i="4"/>
  <c r="K2080" i="4"/>
  <c r="J2080" i="4"/>
  <c r="I2080" i="4"/>
  <c r="K2045" i="4"/>
  <c r="J2045" i="4"/>
  <c r="I2045" i="4"/>
  <c r="K2020" i="4"/>
  <c r="J2020" i="4"/>
  <c r="I2020" i="4"/>
  <c r="K1905" i="4"/>
  <c r="J1905" i="4"/>
  <c r="I1905" i="4"/>
  <c r="K1886" i="4"/>
  <c r="J1886" i="4"/>
  <c r="I1886" i="4"/>
  <c r="K1771" i="4"/>
  <c r="J1771" i="4"/>
  <c r="I1771" i="4"/>
  <c r="K1765" i="4"/>
  <c r="J1765" i="4"/>
  <c r="I1765" i="4"/>
  <c r="K1758" i="4"/>
  <c r="J1758" i="4"/>
  <c r="I1758" i="4"/>
  <c r="K1643" i="4"/>
  <c r="J1643" i="4"/>
  <c r="I1643" i="4"/>
  <c r="K1637" i="4"/>
  <c r="J1637" i="4"/>
  <c r="I1637" i="4"/>
  <c r="K1630" i="4"/>
  <c r="J1630" i="4"/>
  <c r="I1630" i="4"/>
  <c r="K1515" i="4"/>
  <c r="J1515" i="4"/>
  <c r="I1515" i="4"/>
  <c r="K1509" i="4"/>
  <c r="J1509" i="4"/>
  <c r="I1509" i="4"/>
  <c r="K1502" i="4"/>
  <c r="J1502" i="4"/>
  <c r="I1502" i="4"/>
  <c r="K1382" i="4"/>
  <c r="J1382" i="4"/>
  <c r="I1382" i="4"/>
  <c r="K1374" i="4"/>
  <c r="J1374" i="4"/>
  <c r="I1374" i="4"/>
  <c r="K1354" i="4"/>
  <c r="J1354" i="4"/>
  <c r="I1354" i="4"/>
  <c r="K1203" i="4"/>
  <c r="J1203" i="4"/>
  <c r="I1203" i="4"/>
  <c r="K1183" i="4"/>
  <c r="J1183" i="4"/>
  <c r="I1183" i="4"/>
  <c r="K861" i="4"/>
  <c r="J861" i="4"/>
  <c r="I861" i="4"/>
  <c r="K3286" i="4"/>
  <c r="J3286" i="4"/>
  <c r="I3286" i="4"/>
  <c r="K3243" i="4"/>
  <c r="J3243" i="4"/>
  <c r="I3243" i="4"/>
  <c r="K3238" i="4"/>
  <c r="J3238" i="4"/>
  <c r="I3238" i="4"/>
  <c r="K3205" i="4"/>
  <c r="J3205" i="4"/>
  <c r="I3205" i="4"/>
  <c r="K3198" i="4"/>
  <c r="J3198" i="4"/>
  <c r="I3198" i="4"/>
  <c r="K3171" i="4"/>
  <c r="J3171" i="4"/>
  <c r="I3171" i="4"/>
  <c r="K3149" i="4"/>
  <c r="J3149" i="4"/>
  <c r="I3149" i="4"/>
  <c r="K3143" i="4"/>
  <c r="J3143" i="4"/>
  <c r="I3143" i="4"/>
  <c r="K3137" i="4"/>
  <c r="J3137" i="4"/>
  <c r="I3137" i="4"/>
  <c r="K3056" i="4"/>
  <c r="J3056" i="4"/>
  <c r="I3056" i="4"/>
  <c r="K3050" i="4"/>
  <c r="J3050" i="4"/>
  <c r="I3050" i="4"/>
  <c r="K3023" i="4"/>
  <c r="J3023" i="4"/>
  <c r="I3023" i="4"/>
  <c r="K3002" i="4"/>
  <c r="J3002" i="4"/>
  <c r="I3002" i="4"/>
  <c r="K2985" i="4"/>
  <c r="J2985" i="4"/>
  <c r="I2985" i="4"/>
  <c r="K2947" i="4"/>
  <c r="J2947" i="4"/>
  <c r="I2947" i="4"/>
  <c r="K2941" i="4"/>
  <c r="J2941" i="4"/>
  <c r="I2941" i="4"/>
  <c r="K2907" i="4"/>
  <c r="J2907" i="4"/>
  <c r="I2907" i="4"/>
  <c r="K2869" i="4"/>
  <c r="J2869" i="4"/>
  <c r="I2869" i="4"/>
  <c r="K2836" i="4"/>
  <c r="J2836" i="4"/>
  <c r="K2800" i="4"/>
  <c r="J2800" i="4"/>
  <c r="I2800" i="4"/>
  <c r="K2772" i="4"/>
  <c r="J2772" i="4"/>
  <c r="K2736" i="4"/>
  <c r="J2736" i="4"/>
  <c r="I2736" i="4"/>
  <c r="K2708" i="4"/>
  <c r="J2708" i="4"/>
  <c r="I2708" i="4"/>
  <c r="K2672" i="4"/>
  <c r="J2672" i="4"/>
  <c r="I2672" i="4"/>
  <c r="K2608" i="4"/>
  <c r="J2608" i="4"/>
  <c r="I2608" i="4"/>
  <c r="K2567" i="4"/>
  <c r="J2567" i="4"/>
  <c r="I2567" i="4"/>
  <c r="K2519" i="4"/>
  <c r="J2519" i="4"/>
  <c r="I2519" i="4"/>
  <c r="K2448" i="4"/>
  <c r="J2448" i="4"/>
  <c r="I2448" i="4"/>
  <c r="K2087" i="4"/>
  <c r="J2087" i="4"/>
  <c r="I2087" i="4"/>
  <c r="K2072" i="4"/>
  <c r="J2072" i="4"/>
  <c r="I2072" i="4"/>
  <c r="K2065" i="4"/>
  <c r="J2065" i="4"/>
  <c r="I2065" i="4"/>
  <c r="K1904" i="4"/>
  <c r="J1904" i="4"/>
  <c r="I1904" i="4"/>
  <c r="K1863" i="4"/>
  <c r="J1863" i="4"/>
  <c r="I1863" i="4"/>
  <c r="K1770" i="4"/>
  <c r="J1770" i="4"/>
  <c r="I1770" i="4"/>
  <c r="K1690" i="4"/>
  <c r="J1690" i="4"/>
  <c r="I1690" i="4"/>
  <c r="K1660" i="4"/>
  <c r="J1660" i="4"/>
  <c r="K1514" i="4"/>
  <c r="J1514" i="4"/>
  <c r="I1514" i="4"/>
  <c r="K1395" i="4"/>
  <c r="J1395" i="4"/>
  <c r="I1395" i="4"/>
  <c r="K1333" i="4"/>
  <c r="J1333" i="4"/>
  <c r="I1333" i="4"/>
  <c r="K1209" i="4"/>
  <c r="J1209" i="4"/>
  <c r="I1209" i="4"/>
  <c r="K1147" i="4"/>
  <c r="J1147" i="4"/>
  <c r="I1147" i="4"/>
  <c r="K1036" i="4"/>
  <c r="J1036" i="4"/>
  <c r="I1036" i="4"/>
  <c r="K1021" i="4"/>
  <c r="J1021" i="4"/>
  <c r="I1021" i="4"/>
  <c r="K1007" i="4"/>
  <c r="J1007" i="4"/>
  <c r="I1007" i="4"/>
  <c r="K811" i="4"/>
  <c r="J811" i="4"/>
  <c r="I811" i="4"/>
  <c r="K795" i="4"/>
  <c r="J795" i="4"/>
  <c r="I795" i="4"/>
  <c r="K774" i="4"/>
  <c r="J774" i="4"/>
  <c r="I774" i="4"/>
  <c r="K8" i="4"/>
  <c r="J8" i="4"/>
  <c r="I8" i="4"/>
  <c r="K3307" i="4"/>
  <c r="J3307" i="4"/>
  <c r="I3307" i="4"/>
  <c r="K3296" i="4"/>
  <c r="J3296" i="4"/>
  <c r="I3296" i="4"/>
  <c r="K3280" i="4"/>
  <c r="J3280" i="4"/>
  <c r="I3280" i="4"/>
  <c r="K3237" i="4"/>
  <c r="J3237" i="4"/>
  <c r="I3237" i="4"/>
  <c r="K3226" i="4"/>
  <c r="J3226" i="4"/>
  <c r="I3226" i="4"/>
  <c r="K3214" i="4"/>
  <c r="J3214" i="4"/>
  <c r="I3214" i="4"/>
  <c r="K3203" i="4"/>
  <c r="J3203" i="4"/>
  <c r="I3203" i="4"/>
  <c r="K3191" i="4"/>
  <c r="J3191" i="4"/>
  <c r="I3191" i="4"/>
  <c r="K3147" i="4"/>
  <c r="J3147" i="4"/>
  <c r="I3147" i="4"/>
  <c r="K3136" i="4"/>
  <c r="J3136" i="4"/>
  <c r="I3136" i="4"/>
  <c r="K3120" i="4"/>
  <c r="J3120" i="4"/>
  <c r="I3120" i="4"/>
  <c r="K3077" i="4"/>
  <c r="J3077" i="4"/>
  <c r="I3077" i="4"/>
  <c r="K3066" i="4"/>
  <c r="J3066" i="4"/>
  <c r="I3066" i="4"/>
  <c r="K3060" i="4"/>
  <c r="J3060" i="4"/>
  <c r="I3060" i="4"/>
  <c r="K3044" i="4"/>
  <c r="J3044" i="4"/>
  <c r="I3044" i="4"/>
  <c r="K3033" i="4"/>
  <c r="J3033" i="4"/>
  <c r="I3033" i="4"/>
  <c r="K3022" i="4"/>
  <c r="J3022" i="4"/>
  <c r="I3022" i="4"/>
  <c r="K3011" i="4"/>
  <c r="J3011" i="4"/>
  <c r="I3011" i="4"/>
  <c r="K3000" i="4"/>
  <c r="J3000" i="4"/>
  <c r="I3000" i="4"/>
  <c r="K2984" i="4"/>
  <c r="J2984" i="4"/>
  <c r="I2984" i="4"/>
  <c r="K2978" i="4"/>
  <c r="J2978" i="4"/>
  <c r="I2978" i="4"/>
  <c r="K2967" i="4"/>
  <c r="J2967" i="4"/>
  <c r="I2967" i="4"/>
  <c r="K2940" i="4"/>
  <c r="J2940" i="4"/>
  <c r="K2929" i="4"/>
  <c r="J2929" i="4"/>
  <c r="I2929" i="4"/>
  <c r="K2911" i="4"/>
  <c r="J2911" i="4"/>
  <c r="I2911" i="4"/>
  <c r="K2906" i="4"/>
  <c r="J2906" i="4"/>
  <c r="I2906" i="4"/>
  <c r="K2899" i="4"/>
  <c r="J2899" i="4"/>
  <c r="I2899" i="4"/>
  <c r="K2884" i="4"/>
  <c r="J2884" i="4"/>
  <c r="I2884" i="4"/>
  <c r="K2873" i="4"/>
  <c r="J2873" i="4"/>
  <c r="I2873" i="4"/>
  <c r="K2868" i="4"/>
  <c r="J2868" i="4"/>
  <c r="I2868" i="4"/>
  <c r="K2857" i="4"/>
  <c r="J2857" i="4"/>
  <c r="I2857" i="4"/>
  <c r="K2852" i="4"/>
  <c r="J2852" i="4"/>
  <c r="K2834" i="4"/>
  <c r="J2834" i="4"/>
  <c r="I2834" i="4"/>
  <c r="K2816" i="4"/>
  <c r="J2816" i="4"/>
  <c r="I2816" i="4"/>
  <c r="K2811" i="4"/>
  <c r="J2811" i="4"/>
  <c r="I2811" i="4"/>
  <c r="K2793" i="4"/>
  <c r="J2793" i="4"/>
  <c r="I2793" i="4"/>
  <c r="K2788" i="4"/>
  <c r="J2788" i="4"/>
  <c r="K2770" i="4"/>
  <c r="J2770" i="4"/>
  <c r="I2770" i="4"/>
  <c r="K2752" i="4"/>
  <c r="J2752" i="4"/>
  <c r="I2752" i="4"/>
  <c r="K2747" i="4"/>
  <c r="J2747" i="4"/>
  <c r="I2747" i="4"/>
  <c r="K2729" i="4"/>
  <c r="J2729" i="4"/>
  <c r="I2729" i="4"/>
  <c r="K2724" i="4"/>
  <c r="J2724" i="4"/>
  <c r="I2724" i="4"/>
  <c r="K2706" i="4"/>
  <c r="J2706" i="4"/>
  <c r="I2706" i="4"/>
  <c r="K2688" i="4"/>
  <c r="J2688" i="4"/>
  <c r="I2688" i="4"/>
  <c r="K2683" i="4"/>
  <c r="J2683" i="4"/>
  <c r="I2683" i="4"/>
  <c r="K2665" i="4"/>
  <c r="J2665" i="4"/>
  <c r="I2665" i="4"/>
  <c r="K2660" i="4"/>
  <c r="J2660" i="4"/>
  <c r="K2642" i="4"/>
  <c r="J2642" i="4"/>
  <c r="I2642" i="4"/>
  <c r="K2624" i="4"/>
  <c r="J2624" i="4"/>
  <c r="K2619" i="4"/>
  <c r="J2619" i="4"/>
  <c r="I2619" i="4"/>
  <c r="K2601" i="4"/>
  <c r="J2601" i="4"/>
  <c r="I2601" i="4"/>
  <c r="K2596" i="4"/>
  <c r="J2596" i="4"/>
  <c r="K2578" i="4"/>
  <c r="J2578" i="4"/>
  <c r="I2578" i="4"/>
  <c r="K2566" i="4"/>
  <c r="J2566" i="4"/>
  <c r="I2566" i="4"/>
  <c r="K2554" i="4"/>
  <c r="J2554" i="4"/>
  <c r="I2554" i="4"/>
  <c r="K2548" i="4"/>
  <c r="J2548" i="4"/>
  <c r="I2548" i="4"/>
  <c r="K2530" i="4"/>
  <c r="J2530" i="4"/>
  <c r="I2530" i="4"/>
  <c r="K2511" i="4"/>
  <c r="J2511" i="4"/>
  <c r="I2511" i="4"/>
  <c r="K2498" i="4"/>
  <c r="J2498" i="4"/>
  <c r="I2498" i="4"/>
  <c r="K2485" i="4"/>
  <c r="J2485" i="4"/>
  <c r="I2485" i="4"/>
  <c r="K2471" i="4"/>
  <c r="J2471" i="4"/>
  <c r="I2471" i="4"/>
  <c r="K2466" i="4"/>
  <c r="J2466" i="4"/>
  <c r="I2466" i="4"/>
  <c r="K2453" i="4"/>
  <c r="J2453" i="4"/>
  <c r="I2453" i="4"/>
  <c r="K2446" i="4"/>
  <c r="J2446" i="4"/>
  <c r="I2446" i="4"/>
  <c r="K2439" i="4"/>
  <c r="J2439" i="4"/>
  <c r="I2439" i="4"/>
  <c r="K2431" i="4"/>
  <c r="J2431" i="4"/>
  <c r="I2431" i="4"/>
  <c r="K2423" i="4"/>
  <c r="J2423" i="4"/>
  <c r="I2423" i="4"/>
  <c r="K2415" i="4"/>
  <c r="J2415" i="4"/>
  <c r="I2415" i="4"/>
  <c r="K2135" i="4"/>
  <c r="J2135" i="4"/>
  <c r="I2135" i="4"/>
  <c r="K2128" i="4"/>
  <c r="J2128" i="4"/>
  <c r="I2128" i="4"/>
  <c r="K2121" i="4"/>
  <c r="J2121" i="4"/>
  <c r="I2121" i="4"/>
  <c r="K2113" i="4"/>
  <c r="J2113" i="4"/>
  <c r="I2113" i="4"/>
  <c r="K2107" i="4"/>
  <c r="J2107" i="4"/>
  <c r="I2107" i="4"/>
  <c r="K2100" i="4"/>
  <c r="J2100" i="4"/>
  <c r="K2093" i="4"/>
  <c r="J2093" i="4"/>
  <c r="I2093" i="4"/>
  <c r="K2085" i="4"/>
  <c r="J2085" i="4"/>
  <c r="I2085" i="4"/>
  <c r="K2063" i="4"/>
  <c r="J2063" i="4"/>
  <c r="I2063" i="4"/>
  <c r="K2056" i="4"/>
  <c r="J2056" i="4"/>
  <c r="I2056" i="4"/>
  <c r="K2037" i="4"/>
  <c r="J2037" i="4"/>
  <c r="I2037" i="4"/>
  <c r="K2018" i="4"/>
  <c r="J2018" i="4"/>
  <c r="I2018" i="4"/>
  <c r="K2005" i="4"/>
  <c r="J2005" i="4"/>
  <c r="I2005" i="4"/>
  <c r="K2000" i="4"/>
  <c r="J2000" i="4"/>
  <c r="I2000" i="4"/>
  <c r="K1993" i="4"/>
  <c r="J1993" i="4"/>
  <c r="I1993" i="4"/>
  <c r="K1988" i="4"/>
  <c r="J1988" i="4"/>
  <c r="K1976" i="4"/>
  <c r="J1976" i="4"/>
  <c r="I1976" i="4"/>
  <c r="K1970" i="4"/>
  <c r="J1970" i="4"/>
  <c r="I1970" i="4"/>
  <c r="K1921" i="4"/>
  <c r="J1921" i="4"/>
  <c r="I1921" i="4"/>
  <c r="K1884" i="4"/>
  <c r="J1884" i="4"/>
  <c r="I1884" i="4"/>
  <c r="K1876" i="4"/>
  <c r="J1876" i="4"/>
  <c r="I1876" i="4"/>
  <c r="K1869" i="4"/>
  <c r="J1869" i="4"/>
  <c r="I1869" i="4"/>
  <c r="K1861" i="4"/>
  <c r="J1861" i="4"/>
  <c r="I1861" i="4"/>
  <c r="K1793" i="4"/>
  <c r="J1793" i="4"/>
  <c r="I1793" i="4"/>
  <c r="K1756" i="4"/>
  <c r="J1756" i="4"/>
  <c r="K1748" i="4"/>
  <c r="J1748" i="4"/>
  <c r="K1741" i="4"/>
  <c r="J1741" i="4"/>
  <c r="I1741" i="4"/>
  <c r="K1733" i="4"/>
  <c r="J1733" i="4"/>
  <c r="I1733" i="4"/>
  <c r="K1665" i="4"/>
  <c r="J1665" i="4"/>
  <c r="I1665" i="4"/>
  <c r="K1628" i="4"/>
  <c r="J1628" i="4"/>
  <c r="K1620" i="4"/>
  <c r="J1620" i="4"/>
  <c r="K1613" i="4"/>
  <c r="J1613" i="4"/>
  <c r="I1613" i="4"/>
  <c r="K1605" i="4"/>
  <c r="J1605" i="4"/>
  <c r="I1605" i="4"/>
  <c r="K1537" i="4"/>
  <c r="J1537" i="4"/>
  <c r="I1537" i="4"/>
  <c r="K1500" i="4"/>
  <c r="J1500" i="4"/>
  <c r="K1492" i="4"/>
  <c r="J1492" i="4"/>
  <c r="K1485" i="4"/>
  <c r="J1485" i="4"/>
  <c r="I1485" i="4"/>
  <c r="K1477" i="4"/>
  <c r="J1477" i="4"/>
  <c r="I1477" i="4"/>
  <c r="K1446" i="4"/>
  <c r="J1446" i="4"/>
  <c r="I1446" i="4"/>
  <c r="K1432" i="4"/>
  <c r="J1432" i="4"/>
  <c r="I1432" i="4"/>
  <c r="K1424" i="4"/>
  <c r="J1424" i="4"/>
  <c r="I1424" i="4"/>
  <c r="K1409" i="4"/>
  <c r="J1409" i="4"/>
  <c r="I1409" i="4"/>
  <c r="K1401" i="4"/>
  <c r="J1401" i="4"/>
  <c r="I1401" i="4"/>
  <c r="K1352" i="4"/>
  <c r="J1352" i="4"/>
  <c r="I1352" i="4"/>
  <c r="K1345" i="4"/>
  <c r="J1345" i="4"/>
  <c r="I1345" i="4"/>
  <c r="K1303" i="4"/>
  <c r="J1303" i="4"/>
  <c r="I1303" i="4"/>
  <c r="K1295" i="4"/>
  <c r="J1295" i="4"/>
  <c r="I1295" i="4"/>
  <c r="K1289" i="4"/>
  <c r="J1289" i="4"/>
  <c r="I1289" i="4"/>
  <c r="K1267" i="4"/>
  <c r="J1267" i="4"/>
  <c r="I1267" i="4"/>
  <c r="K1229" i="4"/>
  <c r="J1229" i="4"/>
  <c r="I1229" i="4"/>
  <c r="K1153" i="4"/>
  <c r="J1153" i="4"/>
  <c r="I1153" i="4"/>
  <c r="K1126" i="4"/>
  <c r="J1126" i="4"/>
  <c r="I1126" i="4"/>
  <c r="K1110" i="4"/>
  <c r="J1110" i="4"/>
  <c r="I1110" i="4"/>
  <c r="K1069" i="4"/>
  <c r="J1069" i="4"/>
  <c r="I1069" i="4"/>
  <c r="K1048" i="4"/>
  <c r="J1048" i="4"/>
  <c r="I1048" i="4"/>
  <c r="K1019" i="4"/>
  <c r="J1019" i="4"/>
  <c r="I1019" i="4"/>
  <c r="K1005" i="4"/>
  <c r="J1005" i="4"/>
  <c r="I1005" i="4"/>
  <c r="K957" i="4"/>
  <c r="J957" i="4"/>
  <c r="I957" i="4"/>
  <c r="K942" i="4"/>
  <c r="J942" i="4"/>
  <c r="I942" i="4"/>
  <c r="K936" i="4"/>
  <c r="J936" i="4"/>
  <c r="I936" i="4"/>
  <c r="K879" i="4"/>
  <c r="J879" i="4"/>
  <c r="I879" i="4"/>
  <c r="K873" i="4"/>
  <c r="J873" i="4"/>
  <c r="I873" i="4"/>
  <c r="K829" i="4"/>
  <c r="J829" i="4"/>
  <c r="I829" i="4"/>
  <c r="K823" i="4"/>
  <c r="J823" i="4"/>
  <c r="I823" i="4"/>
  <c r="K817" i="4"/>
  <c r="J817" i="4"/>
  <c r="I817" i="4"/>
  <c r="K809" i="4"/>
  <c r="J809" i="4"/>
  <c r="I809" i="4"/>
  <c r="K786" i="4"/>
  <c r="J786" i="4"/>
  <c r="I786" i="4"/>
  <c r="K467" i="4"/>
  <c r="J467" i="4"/>
  <c r="I467" i="4"/>
  <c r="K459" i="4"/>
  <c r="J459" i="4"/>
  <c r="I459" i="4"/>
  <c r="K451" i="4"/>
  <c r="J451" i="4"/>
  <c r="I451" i="4"/>
  <c r="K444" i="4"/>
  <c r="J444" i="4"/>
  <c r="K436" i="4"/>
  <c r="J436" i="4"/>
  <c r="K429" i="4"/>
  <c r="J429" i="4"/>
  <c r="I429" i="4"/>
  <c r="K423" i="4"/>
  <c r="J423" i="4"/>
  <c r="I423" i="4"/>
  <c r="K416" i="4"/>
  <c r="J416" i="4"/>
  <c r="I416" i="4"/>
  <c r="I3085" i="4"/>
  <c r="I2719" i="4"/>
  <c r="K3304" i="4"/>
  <c r="J3304" i="4"/>
  <c r="I3304" i="4"/>
  <c r="K3293" i="4"/>
  <c r="J3293" i="4"/>
  <c r="I3293" i="4"/>
  <c r="K3228" i="4"/>
  <c r="J3228" i="4"/>
  <c r="I3228" i="4"/>
  <c r="K3199" i="4"/>
  <c r="J3199" i="4"/>
  <c r="I3199" i="4"/>
  <c r="K3172" i="4"/>
  <c r="J3172" i="4"/>
  <c r="K3166" i="4"/>
  <c r="J3166" i="4"/>
  <c r="I3166" i="4"/>
  <c r="K3155" i="4"/>
  <c r="J3155" i="4"/>
  <c r="K3138" i="4"/>
  <c r="J3138" i="4"/>
  <c r="I3138" i="4"/>
  <c r="K3133" i="4"/>
  <c r="J3133" i="4"/>
  <c r="I3133" i="4"/>
  <c r="K3122" i="4"/>
  <c r="J3122" i="4"/>
  <c r="I3122" i="4"/>
  <c r="K3084" i="4"/>
  <c r="J3084" i="4"/>
  <c r="I3084" i="4"/>
  <c r="K3024" i="4"/>
  <c r="J3024" i="4"/>
  <c r="I3024" i="4"/>
  <c r="K2991" i="4"/>
  <c r="J2991" i="4"/>
  <c r="I2991" i="4"/>
  <c r="K2970" i="4"/>
  <c r="J2970" i="4"/>
  <c r="I2970" i="4"/>
  <c r="K2936" i="4"/>
  <c r="J2936" i="4"/>
  <c r="I2936" i="4"/>
  <c r="K2801" i="4"/>
  <c r="J2801" i="4"/>
  <c r="I2801" i="4"/>
  <c r="K2655" i="4"/>
  <c r="J2655" i="4"/>
  <c r="I2655" i="4"/>
  <c r="K2627" i="4"/>
  <c r="J2627" i="4"/>
  <c r="I2627" i="4"/>
  <c r="K2621" i="4"/>
  <c r="J2621" i="4"/>
  <c r="I2621" i="4"/>
  <c r="K2591" i="4"/>
  <c r="J2591" i="4"/>
  <c r="I2591" i="4"/>
  <c r="K2543" i="4"/>
  <c r="J2543" i="4"/>
  <c r="I2543" i="4"/>
  <c r="K2507" i="4"/>
  <c r="J2507" i="4"/>
  <c r="I2507" i="4"/>
  <c r="K2474" i="4"/>
  <c r="J2474" i="4"/>
  <c r="I2474" i="4"/>
  <c r="K2449" i="4"/>
  <c r="J2449" i="4"/>
  <c r="I2449" i="4"/>
  <c r="K1951" i="4"/>
  <c r="J1951" i="4"/>
  <c r="I1951" i="4"/>
  <c r="K1893" i="4"/>
  <c r="J1893" i="4"/>
  <c r="I1893" i="4"/>
  <c r="K1777" i="4"/>
  <c r="J1777" i="4"/>
  <c r="I1777" i="4"/>
  <c r="K1683" i="4"/>
  <c r="J1683" i="4"/>
  <c r="I1683" i="4"/>
  <c r="K1608" i="4"/>
  <c r="J1608" i="4"/>
  <c r="I1608" i="4"/>
  <c r="K1548" i="4"/>
  <c r="J1548" i="4"/>
  <c r="I1548" i="4"/>
  <c r="K1396" i="4"/>
  <c r="J1396" i="4"/>
  <c r="I1396" i="4"/>
  <c r="K1326" i="4"/>
  <c r="J1326" i="4"/>
  <c r="I1326" i="4"/>
  <c r="K1092" i="4"/>
  <c r="J1092" i="4"/>
  <c r="K1051" i="4"/>
  <c r="J1051" i="4"/>
  <c r="I1051" i="4"/>
  <c r="K3303" i="4"/>
  <c r="J3303" i="4"/>
  <c r="I3303" i="4"/>
  <c r="K3276" i="4"/>
  <c r="J3276" i="4"/>
  <c r="K3249" i="4"/>
  <c r="J3249" i="4"/>
  <c r="I3249" i="4"/>
  <c r="K3089" i="4"/>
  <c r="J3089" i="4"/>
  <c r="I3089" i="4"/>
  <c r="K3078" i="4"/>
  <c r="J3078" i="4"/>
  <c r="I3078" i="4"/>
  <c r="K3067" i="4"/>
  <c r="J3067" i="4"/>
  <c r="I3067" i="4"/>
  <c r="K3039" i="4"/>
  <c r="J3039" i="4"/>
  <c r="I3039" i="4"/>
  <c r="K3013" i="4"/>
  <c r="J3013" i="4"/>
  <c r="I3013" i="4"/>
  <c r="K2958" i="4"/>
  <c r="J2958" i="4"/>
  <c r="I2958" i="4"/>
  <c r="K2885" i="4"/>
  <c r="J2885" i="4"/>
  <c r="I2885" i="4"/>
  <c r="K2859" i="4"/>
  <c r="J2859" i="4"/>
  <c r="I2859" i="4"/>
  <c r="K2853" i="4"/>
  <c r="J2853" i="4"/>
  <c r="I2853" i="4"/>
  <c r="K2823" i="4"/>
  <c r="J2823" i="4"/>
  <c r="I2823" i="4"/>
  <c r="K2795" i="4"/>
  <c r="J2795" i="4"/>
  <c r="I2795" i="4"/>
  <c r="K2789" i="4"/>
  <c r="J2789" i="4"/>
  <c r="I2789" i="4"/>
  <c r="K2754" i="4"/>
  <c r="J2754" i="4"/>
  <c r="I2754" i="4"/>
  <c r="K2742" i="4"/>
  <c r="J2742" i="4"/>
  <c r="I2742" i="4"/>
  <c r="K2690" i="4"/>
  <c r="J2690" i="4"/>
  <c r="I2690" i="4"/>
  <c r="K2678" i="4"/>
  <c r="J2678" i="4"/>
  <c r="I2678" i="4"/>
  <c r="K2626" i="4"/>
  <c r="J2626" i="4"/>
  <c r="I2626" i="4"/>
  <c r="K2614" i="4"/>
  <c r="J2614" i="4"/>
  <c r="I2614" i="4"/>
  <c r="K2556" i="4"/>
  <c r="J2556" i="4"/>
  <c r="I2556" i="4"/>
  <c r="K2513" i="4"/>
  <c r="J2513" i="4"/>
  <c r="I2513" i="4"/>
  <c r="K2486" i="4"/>
  <c r="J2486" i="4"/>
  <c r="I2486" i="4"/>
  <c r="K2461" i="4"/>
  <c r="J2461" i="4"/>
  <c r="I2461" i="4"/>
  <c r="K2433" i="4"/>
  <c r="J2433" i="4"/>
  <c r="I2433" i="4"/>
  <c r="K1937" i="4"/>
  <c r="J1937" i="4"/>
  <c r="I1937" i="4"/>
  <c r="K1916" i="4"/>
  <c r="J1916" i="4"/>
  <c r="K1776" i="4"/>
  <c r="J1776" i="4"/>
  <c r="I1776" i="4"/>
  <c r="K1735" i="4"/>
  <c r="J1735" i="4"/>
  <c r="I1735" i="4"/>
  <c r="K1648" i="4"/>
  <c r="J1648" i="4"/>
  <c r="I1648" i="4"/>
  <c r="K1607" i="4"/>
  <c r="J1607" i="4"/>
  <c r="I1607" i="4"/>
  <c r="K1520" i="4"/>
  <c r="J1520" i="4"/>
  <c r="I1520" i="4"/>
  <c r="K1479" i="4"/>
  <c r="J1479" i="4"/>
  <c r="I1479" i="4"/>
  <c r="K1283" i="4"/>
  <c r="J1283" i="4"/>
  <c r="I1283" i="4"/>
  <c r="K1042" i="4"/>
  <c r="J1042" i="4"/>
  <c r="I1042" i="4"/>
  <c r="K3295" i="4"/>
  <c r="J3295" i="4"/>
  <c r="K3258" i="4"/>
  <c r="J3258" i="4"/>
  <c r="K3236" i="4"/>
  <c r="J3236" i="4"/>
  <c r="I3236" i="4"/>
  <c r="K3225" i="4"/>
  <c r="J3225" i="4"/>
  <c r="K3213" i="4"/>
  <c r="J3213" i="4"/>
  <c r="I3213" i="4"/>
  <c r="K3208" i="4"/>
  <c r="J3208" i="4"/>
  <c r="I3208" i="4"/>
  <c r="K3146" i="4"/>
  <c r="J3146" i="4"/>
  <c r="I3146" i="4"/>
  <c r="K3109" i="4"/>
  <c r="J3109" i="4"/>
  <c r="I3109" i="4"/>
  <c r="K3098" i="4"/>
  <c r="J3098" i="4"/>
  <c r="I3098" i="4"/>
  <c r="K3092" i="4"/>
  <c r="J3092" i="4"/>
  <c r="I3092" i="4"/>
  <c r="K3081" i="4"/>
  <c r="J3081" i="4"/>
  <c r="I3081" i="4"/>
  <c r="K3076" i="4"/>
  <c r="J3076" i="4"/>
  <c r="I3076" i="4"/>
  <c r="K3070" i="4"/>
  <c r="J3070" i="4"/>
  <c r="I3070" i="4"/>
  <c r="K3065" i="4"/>
  <c r="J3065" i="4"/>
  <c r="I3065" i="4"/>
  <c r="K3059" i="4"/>
  <c r="J3059" i="4"/>
  <c r="I3059" i="4"/>
  <c r="K3054" i="4"/>
  <c r="J3054" i="4"/>
  <c r="I3054" i="4"/>
  <c r="K3043" i="4"/>
  <c r="J3043" i="4"/>
  <c r="I3043" i="4"/>
  <c r="K3032" i="4"/>
  <c r="J3032" i="4"/>
  <c r="I3032" i="4"/>
  <c r="K3021" i="4"/>
  <c r="J3021" i="4"/>
  <c r="I3021" i="4"/>
  <c r="K3016" i="4"/>
  <c r="J3016" i="4"/>
  <c r="I3016" i="4"/>
  <c r="K3010" i="4"/>
  <c r="J3010" i="4"/>
  <c r="I3010" i="4"/>
  <c r="K3005" i="4"/>
  <c r="J3005" i="4"/>
  <c r="I3005" i="4"/>
  <c r="K2999" i="4"/>
  <c r="J2999" i="4"/>
  <c r="I2999" i="4"/>
  <c r="K2994" i="4"/>
  <c r="J2994" i="4"/>
  <c r="I2994" i="4"/>
  <c r="K2983" i="4"/>
  <c r="J2983" i="4"/>
  <c r="K2977" i="4"/>
  <c r="J2977" i="4"/>
  <c r="I2977" i="4"/>
  <c r="K2966" i="4"/>
  <c r="J2966" i="4"/>
  <c r="I2966" i="4"/>
  <c r="K2956" i="4"/>
  <c r="J2956" i="4"/>
  <c r="K2939" i="4"/>
  <c r="J2939" i="4"/>
  <c r="I2939" i="4"/>
  <c r="K2933" i="4"/>
  <c r="J2933" i="4"/>
  <c r="I2933" i="4"/>
  <c r="K2928" i="4"/>
  <c r="J2928" i="4"/>
  <c r="I2928" i="4"/>
  <c r="K2917" i="4"/>
  <c r="J2917" i="4"/>
  <c r="I2917" i="4"/>
  <c r="K2910" i="4"/>
  <c r="J2910" i="4"/>
  <c r="K2905" i="4"/>
  <c r="J2905" i="4"/>
  <c r="I2905" i="4"/>
  <c r="K2898" i="4"/>
  <c r="J2898" i="4"/>
  <c r="I2898" i="4"/>
  <c r="K2893" i="4"/>
  <c r="J2893" i="4"/>
  <c r="I2893" i="4"/>
  <c r="K2888" i="4"/>
  <c r="J2888" i="4"/>
  <c r="I2888" i="4"/>
  <c r="K2883" i="4"/>
  <c r="J2883" i="4"/>
  <c r="I2883" i="4"/>
  <c r="K2872" i="4"/>
  <c r="J2872" i="4"/>
  <c r="I2872" i="4"/>
  <c r="K2867" i="4"/>
  <c r="J2867" i="4"/>
  <c r="I2867" i="4"/>
  <c r="K2862" i="4"/>
  <c r="J2862" i="4"/>
  <c r="I2862" i="4"/>
  <c r="K2856" i="4"/>
  <c r="J2856" i="4"/>
  <c r="I2856" i="4"/>
  <c r="K2851" i="4"/>
  <c r="J2851" i="4"/>
  <c r="I2851" i="4"/>
  <c r="K2845" i="4"/>
  <c r="J2845" i="4"/>
  <c r="I2845" i="4"/>
  <c r="K2833" i="4"/>
  <c r="J2833" i="4"/>
  <c r="I2833" i="4"/>
  <c r="K2828" i="4"/>
  <c r="J2828" i="4"/>
  <c r="K2815" i="4"/>
  <c r="J2815" i="4"/>
  <c r="K2810" i="4"/>
  <c r="J2810" i="4"/>
  <c r="I2810" i="4"/>
  <c r="K2798" i="4"/>
  <c r="J2798" i="4"/>
  <c r="I2798" i="4"/>
  <c r="K2792" i="4"/>
  <c r="J2792" i="4"/>
  <c r="I2792" i="4"/>
  <c r="K2787" i="4"/>
  <c r="J2787" i="4"/>
  <c r="I2787" i="4"/>
  <c r="K2781" i="4"/>
  <c r="J2781" i="4"/>
  <c r="I2781" i="4"/>
  <c r="K2769" i="4"/>
  <c r="J2769" i="4"/>
  <c r="I2769" i="4"/>
  <c r="K2764" i="4"/>
  <c r="J2764" i="4"/>
  <c r="K2751" i="4"/>
  <c r="J2751" i="4"/>
  <c r="I2751" i="4"/>
  <c r="K2746" i="4"/>
  <c r="J2746" i="4"/>
  <c r="I2746" i="4"/>
  <c r="K2734" i="4"/>
  <c r="J2734" i="4"/>
  <c r="I2734" i="4"/>
  <c r="K2728" i="4"/>
  <c r="J2728" i="4"/>
  <c r="I2728" i="4"/>
  <c r="K2723" i="4"/>
  <c r="J2723" i="4"/>
  <c r="I2723" i="4"/>
  <c r="K2717" i="4"/>
  <c r="J2717" i="4"/>
  <c r="I2717" i="4"/>
  <c r="K2705" i="4"/>
  <c r="J2705" i="4"/>
  <c r="I2705" i="4"/>
  <c r="K2700" i="4"/>
  <c r="J2700" i="4"/>
  <c r="I2700" i="4"/>
  <c r="K2687" i="4"/>
  <c r="J2687" i="4"/>
  <c r="I2687" i="4"/>
  <c r="K2682" i="4"/>
  <c r="J2682" i="4"/>
  <c r="I2682" i="4"/>
  <c r="K2670" i="4"/>
  <c r="J2670" i="4"/>
  <c r="I2670" i="4"/>
  <c r="K2664" i="4"/>
  <c r="J2664" i="4"/>
  <c r="I2664" i="4"/>
  <c r="K2659" i="4"/>
  <c r="J2659" i="4"/>
  <c r="I2659" i="4"/>
  <c r="K2653" i="4"/>
  <c r="J2653" i="4"/>
  <c r="I2653" i="4"/>
  <c r="K2641" i="4"/>
  <c r="J2641" i="4"/>
  <c r="I2641" i="4"/>
  <c r="K2636" i="4"/>
  <c r="J2636" i="4"/>
  <c r="K2623" i="4"/>
  <c r="J2623" i="4"/>
  <c r="I2623" i="4"/>
  <c r="K2618" i="4"/>
  <c r="J2618" i="4"/>
  <c r="I2618" i="4"/>
  <c r="K2606" i="4"/>
  <c r="J2606" i="4"/>
  <c r="I2606" i="4"/>
  <c r="K2600" i="4"/>
  <c r="J2600" i="4"/>
  <c r="I2600" i="4"/>
  <c r="K2595" i="4"/>
  <c r="J2595" i="4"/>
  <c r="I2595" i="4"/>
  <c r="K2589" i="4"/>
  <c r="J2589" i="4"/>
  <c r="I2589" i="4"/>
  <c r="K2577" i="4"/>
  <c r="J2577" i="4"/>
  <c r="I2577" i="4"/>
  <c r="K2572" i="4"/>
  <c r="J2572" i="4"/>
  <c r="I2572" i="4"/>
  <c r="K2565" i="4"/>
  <c r="J2565" i="4"/>
  <c r="I2565" i="4"/>
  <c r="K2553" i="4"/>
  <c r="J2553" i="4"/>
  <c r="I2553" i="4"/>
  <c r="K2547" i="4"/>
  <c r="J2547" i="4"/>
  <c r="I2547" i="4"/>
  <c r="K2541" i="4"/>
  <c r="J2541" i="4"/>
  <c r="I2541" i="4"/>
  <c r="K2529" i="4"/>
  <c r="J2529" i="4"/>
  <c r="I2529" i="4"/>
  <c r="K2517" i="4"/>
  <c r="J2517" i="4"/>
  <c r="I2517" i="4"/>
  <c r="K2510" i="4"/>
  <c r="J2510" i="4"/>
  <c r="I2510" i="4"/>
  <c r="K2503" i="4"/>
  <c r="J2503" i="4"/>
  <c r="I2503" i="4"/>
  <c r="K2497" i="4"/>
  <c r="J2497" i="4"/>
  <c r="I2497" i="4"/>
  <c r="K2490" i="4"/>
  <c r="J2490" i="4"/>
  <c r="I2490" i="4"/>
  <c r="K2484" i="4"/>
  <c r="J2484" i="4"/>
  <c r="K2459" i="4"/>
  <c r="J2459" i="4"/>
  <c r="I2459" i="4"/>
  <c r="K2445" i="4"/>
  <c r="J2445" i="4"/>
  <c r="I2445" i="4"/>
  <c r="K2438" i="4"/>
  <c r="J2438" i="4"/>
  <c r="I2438" i="4"/>
  <c r="K2430" i="4"/>
  <c r="J2430" i="4"/>
  <c r="I2430" i="4"/>
  <c r="K2422" i="4"/>
  <c r="J2422" i="4"/>
  <c r="I2422" i="4"/>
  <c r="K2414" i="4"/>
  <c r="J2414" i="4"/>
  <c r="I2414" i="4"/>
  <c r="K2406" i="4"/>
  <c r="J2406" i="4"/>
  <c r="I2406" i="4"/>
  <c r="K2398" i="4"/>
  <c r="J2398" i="4"/>
  <c r="I2398" i="4"/>
  <c r="K2390" i="4"/>
  <c r="J2390" i="4"/>
  <c r="I2390" i="4"/>
  <c r="K2382" i="4"/>
  <c r="J2382" i="4"/>
  <c r="I2382" i="4"/>
  <c r="K2374" i="4"/>
  <c r="J2374" i="4"/>
  <c r="I2374" i="4"/>
  <c r="K2366" i="4"/>
  <c r="J2366" i="4"/>
  <c r="I2366" i="4"/>
  <c r="K2358" i="4"/>
  <c r="J2358" i="4"/>
  <c r="I2358" i="4"/>
  <c r="K2350" i="4"/>
  <c r="J2350" i="4"/>
  <c r="I2350" i="4"/>
  <c r="K2342" i="4"/>
  <c r="J2342" i="4"/>
  <c r="I2342" i="4"/>
  <c r="K2334" i="4"/>
  <c r="J2334" i="4"/>
  <c r="I2334" i="4"/>
  <c r="K2326" i="4"/>
  <c r="J2326" i="4"/>
  <c r="I2326" i="4"/>
  <c r="K2318" i="4"/>
  <c r="J2318" i="4"/>
  <c r="I2318" i="4"/>
  <c r="K2310" i="4"/>
  <c r="J2310" i="4"/>
  <c r="I2310" i="4"/>
  <c r="K2302" i="4"/>
  <c r="J2302" i="4"/>
  <c r="I2302" i="4"/>
  <c r="K2294" i="4"/>
  <c r="J2294" i="4"/>
  <c r="I2294" i="4"/>
  <c r="K2286" i="4"/>
  <c r="J2286" i="4"/>
  <c r="I2286" i="4"/>
  <c r="K2278" i="4"/>
  <c r="J2278" i="4"/>
  <c r="I2278" i="4"/>
  <c r="K2270" i="4"/>
  <c r="J2270" i="4"/>
  <c r="I2270" i="4"/>
  <c r="K2262" i="4"/>
  <c r="J2262" i="4"/>
  <c r="I2262" i="4"/>
  <c r="K2254" i="4"/>
  <c r="J2254" i="4"/>
  <c r="I2254" i="4"/>
  <c r="K2246" i="4"/>
  <c r="J2246" i="4"/>
  <c r="I2246" i="4"/>
  <c r="K2238" i="4"/>
  <c r="J2238" i="4"/>
  <c r="I2238" i="4"/>
  <c r="K2230" i="4"/>
  <c r="J2230" i="4"/>
  <c r="I2230" i="4"/>
  <c r="K2222" i="4"/>
  <c r="J2222" i="4"/>
  <c r="I2222" i="4"/>
  <c r="K2214" i="4"/>
  <c r="J2214" i="4"/>
  <c r="I2214" i="4"/>
  <c r="K2206" i="4"/>
  <c r="J2206" i="4"/>
  <c r="I2206" i="4"/>
  <c r="K2198" i="4"/>
  <c r="J2198" i="4"/>
  <c r="I2198" i="4"/>
  <c r="K2190" i="4"/>
  <c r="J2190" i="4"/>
  <c r="I2190" i="4"/>
  <c r="K2182" i="4"/>
  <c r="J2182" i="4"/>
  <c r="I2182" i="4"/>
  <c r="K2174" i="4"/>
  <c r="J2174" i="4"/>
  <c r="I2174" i="4"/>
  <c r="K2166" i="4"/>
  <c r="J2166" i="4"/>
  <c r="I2166" i="4"/>
  <c r="K2158" i="4"/>
  <c r="J2158" i="4"/>
  <c r="K2150" i="4"/>
  <c r="J2150" i="4"/>
  <c r="I2150" i="4"/>
  <c r="K2142" i="4"/>
  <c r="J2142" i="4"/>
  <c r="I2142" i="4"/>
  <c r="K2120" i="4"/>
  <c r="J2120" i="4"/>
  <c r="I2120" i="4"/>
  <c r="K2112" i="4"/>
  <c r="J2112" i="4"/>
  <c r="I2112" i="4"/>
  <c r="K2106" i="4"/>
  <c r="J2106" i="4"/>
  <c r="I2106" i="4"/>
  <c r="K2099" i="4"/>
  <c r="J2099" i="4"/>
  <c r="I2099" i="4"/>
  <c r="K2092" i="4"/>
  <c r="J2092" i="4"/>
  <c r="K2077" i="4"/>
  <c r="J2077" i="4"/>
  <c r="I2077" i="4"/>
  <c r="K2017" i="4"/>
  <c r="J2017" i="4"/>
  <c r="I2017" i="4"/>
  <c r="K1999" i="4"/>
  <c r="J1999" i="4"/>
  <c r="I1999" i="4"/>
  <c r="K1987" i="4"/>
  <c r="J1987" i="4"/>
  <c r="I1987" i="4"/>
  <c r="K1975" i="4"/>
  <c r="J1975" i="4"/>
  <c r="I1975" i="4"/>
  <c r="K1928" i="4"/>
  <c r="J1928" i="4"/>
  <c r="I1928" i="4"/>
  <c r="K1875" i="4"/>
  <c r="J1875" i="4"/>
  <c r="I1875" i="4"/>
  <c r="K1868" i="4"/>
  <c r="J1868" i="4"/>
  <c r="I1868" i="4"/>
  <c r="K1841" i="4"/>
  <c r="J1841" i="4"/>
  <c r="I1841" i="4"/>
  <c r="K1835" i="4"/>
  <c r="J1835" i="4"/>
  <c r="I1835" i="4"/>
  <c r="K1800" i="4"/>
  <c r="J1800" i="4"/>
  <c r="I1800" i="4"/>
  <c r="K1747" i="4"/>
  <c r="J1747" i="4"/>
  <c r="I1747" i="4"/>
  <c r="K1740" i="4"/>
  <c r="J1740" i="4"/>
  <c r="K1713" i="4"/>
  <c r="J1713" i="4"/>
  <c r="I1713" i="4"/>
  <c r="K1707" i="4"/>
  <c r="J1707" i="4"/>
  <c r="I1707" i="4"/>
  <c r="K1701" i="4"/>
  <c r="J1701" i="4"/>
  <c r="I1701" i="4"/>
  <c r="K1694" i="4"/>
  <c r="J1694" i="4"/>
  <c r="I1694" i="4"/>
  <c r="K1672" i="4"/>
  <c r="J1672" i="4"/>
  <c r="I1672" i="4"/>
  <c r="K1619" i="4"/>
  <c r="J1619" i="4"/>
  <c r="I1619" i="4"/>
  <c r="K1612" i="4"/>
  <c r="J1612" i="4"/>
  <c r="K1585" i="4"/>
  <c r="J1585" i="4"/>
  <c r="I1585" i="4"/>
  <c r="K1579" i="4"/>
  <c r="J1579" i="4"/>
  <c r="I1579" i="4"/>
  <c r="K1573" i="4"/>
  <c r="J1573" i="4"/>
  <c r="I1573" i="4"/>
  <c r="K1566" i="4"/>
  <c r="J1566" i="4"/>
  <c r="I1566" i="4"/>
  <c r="K1544" i="4"/>
  <c r="J1544" i="4"/>
  <c r="I1544" i="4"/>
  <c r="K1491" i="4"/>
  <c r="J1491" i="4"/>
  <c r="I1491" i="4"/>
  <c r="K1484" i="4"/>
  <c r="J1484" i="4"/>
  <c r="K1460" i="4"/>
  <c r="J1460" i="4"/>
  <c r="K1453" i="4"/>
  <c r="J1453" i="4"/>
  <c r="I1453" i="4"/>
  <c r="K1445" i="4"/>
  <c r="J1445" i="4"/>
  <c r="I1445" i="4"/>
  <c r="K1431" i="4"/>
  <c r="J1431" i="4"/>
  <c r="I1431" i="4"/>
  <c r="K1423" i="4"/>
  <c r="J1423" i="4"/>
  <c r="I1423" i="4"/>
  <c r="K1378" i="4"/>
  <c r="J1378" i="4"/>
  <c r="I1378" i="4"/>
  <c r="K1370" i="4"/>
  <c r="J1370" i="4"/>
  <c r="I1370" i="4"/>
  <c r="K1363" i="4"/>
  <c r="J1363" i="4"/>
  <c r="I1363" i="4"/>
  <c r="K1357" i="4"/>
  <c r="J1357" i="4"/>
  <c r="I1357" i="4"/>
  <c r="K1351" i="4"/>
  <c r="J1351" i="4"/>
  <c r="I1351" i="4"/>
  <c r="K1302" i="4"/>
  <c r="J1302" i="4"/>
  <c r="I1302" i="4"/>
  <c r="K1251" i="4"/>
  <c r="J1251" i="4"/>
  <c r="I1251" i="4"/>
  <c r="K1243" i="4"/>
  <c r="J1243" i="4"/>
  <c r="I1243" i="4"/>
  <c r="K1235" i="4"/>
  <c r="J1235" i="4"/>
  <c r="I1235" i="4"/>
  <c r="K1179" i="4"/>
  <c r="J1179" i="4"/>
  <c r="I1179" i="4"/>
  <c r="K1173" i="4"/>
  <c r="J1173" i="4"/>
  <c r="I1173" i="4"/>
  <c r="K1166" i="4"/>
  <c r="J1166" i="4"/>
  <c r="I1166" i="4"/>
  <c r="K1160" i="4"/>
  <c r="J1160" i="4"/>
  <c r="I1160" i="4"/>
  <c r="K1138" i="4"/>
  <c r="J1138" i="4"/>
  <c r="I1138" i="4"/>
  <c r="K1117" i="4"/>
  <c r="J1117" i="4"/>
  <c r="I1117" i="4"/>
  <c r="K1061" i="4"/>
  <c r="J1061" i="4"/>
  <c r="I1061" i="4"/>
  <c r="K1054" i="4"/>
  <c r="J1054" i="4"/>
  <c r="I1054" i="4"/>
  <c r="K948" i="4"/>
  <c r="J948" i="4"/>
  <c r="K927" i="4"/>
  <c r="J927" i="4"/>
  <c r="I927" i="4"/>
  <c r="K886" i="4"/>
  <c r="J886" i="4"/>
  <c r="I886" i="4"/>
  <c r="K850" i="4"/>
  <c r="J850" i="4"/>
  <c r="I850" i="4"/>
  <c r="K836" i="4"/>
  <c r="J836" i="4"/>
  <c r="K771" i="4"/>
  <c r="J771" i="4"/>
  <c r="I771" i="4"/>
  <c r="K646" i="4"/>
  <c r="J646" i="4"/>
  <c r="I646" i="4"/>
  <c r="K639" i="4"/>
  <c r="J639" i="4"/>
  <c r="I639" i="4"/>
  <c r="K632" i="4"/>
  <c r="J632" i="4"/>
  <c r="I632" i="4"/>
  <c r="K611" i="4"/>
  <c r="J611" i="4"/>
  <c r="I611" i="4"/>
  <c r="K592" i="4"/>
  <c r="J592" i="4"/>
  <c r="I592" i="4"/>
  <c r="K576" i="4"/>
  <c r="J576" i="4"/>
  <c r="I576" i="4"/>
  <c r="K549" i="4"/>
  <c r="J549" i="4"/>
  <c r="I549" i="4"/>
  <c r="K522" i="4"/>
  <c r="J522" i="4"/>
  <c r="I522" i="4"/>
  <c r="K507" i="4"/>
  <c r="J507" i="4"/>
  <c r="I507" i="4"/>
  <c r="K499" i="4"/>
  <c r="J499" i="4"/>
  <c r="I499" i="4"/>
  <c r="K492" i="4"/>
  <c r="J492" i="4"/>
  <c r="I2624" i="4"/>
  <c r="I1649" i="4"/>
  <c r="K3278" i="4"/>
  <c r="J3278" i="4"/>
  <c r="I3278" i="4"/>
  <c r="K3298" i="4"/>
  <c r="J3298" i="4"/>
  <c r="I3298" i="4"/>
  <c r="K3254" i="4"/>
  <c r="J3254" i="4"/>
  <c r="I3254" i="4"/>
  <c r="K3221" i="4"/>
  <c r="J3221" i="4"/>
  <c r="I3221" i="4"/>
  <c r="K3194" i="4"/>
  <c r="J3194" i="4"/>
  <c r="I3194" i="4"/>
  <c r="K3161" i="4"/>
  <c r="J3161" i="4"/>
  <c r="I3161" i="4"/>
  <c r="K3127" i="4"/>
  <c r="J3127" i="4"/>
  <c r="I3127" i="4"/>
  <c r="K3068" i="4"/>
  <c r="J3068" i="4"/>
  <c r="I3068" i="4"/>
  <c r="K3040" i="4"/>
  <c r="J3040" i="4"/>
  <c r="I3040" i="4"/>
  <c r="K3035" i="4"/>
  <c r="J3035" i="4"/>
  <c r="I3035" i="4"/>
  <c r="K3029" i="4"/>
  <c r="J3029" i="4"/>
  <c r="I3029" i="4"/>
  <c r="K3018" i="4"/>
  <c r="J3018" i="4"/>
  <c r="I3018" i="4"/>
  <c r="K2964" i="4"/>
  <c r="J2964" i="4"/>
  <c r="K2908" i="4"/>
  <c r="J2908" i="4"/>
  <c r="I2908" i="4"/>
  <c r="K2895" i="4"/>
  <c r="J2895" i="4"/>
  <c r="I2895" i="4"/>
  <c r="K2842" i="4"/>
  <c r="J2842" i="4"/>
  <c r="I2842" i="4"/>
  <c r="K2830" i="4"/>
  <c r="J2830" i="4"/>
  <c r="I2830" i="4"/>
  <c r="K2778" i="4"/>
  <c r="J2778" i="4"/>
  <c r="I2778" i="4"/>
  <c r="K2766" i="4"/>
  <c r="J2766" i="4"/>
  <c r="I2766" i="4"/>
  <c r="K2737" i="4"/>
  <c r="J2737" i="4"/>
  <c r="I2737" i="4"/>
  <c r="K2714" i="4"/>
  <c r="J2714" i="4"/>
  <c r="I2714" i="4"/>
  <c r="K2691" i="4"/>
  <c r="J2691" i="4"/>
  <c r="I2691" i="4"/>
  <c r="K2685" i="4"/>
  <c r="J2685" i="4"/>
  <c r="I2685" i="4"/>
  <c r="K2650" i="4"/>
  <c r="J2650" i="4"/>
  <c r="I2650" i="4"/>
  <c r="K2586" i="4"/>
  <c r="J2586" i="4"/>
  <c r="I2586" i="4"/>
  <c r="K2562" i="4"/>
  <c r="J2562" i="4"/>
  <c r="I2562" i="4"/>
  <c r="K2550" i="4"/>
  <c r="J2550" i="4"/>
  <c r="I2550" i="4"/>
  <c r="K2520" i="4"/>
  <c r="J2520" i="4"/>
  <c r="I2520" i="4"/>
  <c r="K2455" i="4"/>
  <c r="J2455" i="4"/>
  <c r="I2455" i="4"/>
  <c r="K2052" i="4"/>
  <c r="J2052" i="4"/>
  <c r="I2052" i="4"/>
  <c r="K1899" i="4"/>
  <c r="J1899" i="4"/>
  <c r="I1899" i="4"/>
  <c r="K1811" i="4"/>
  <c r="J1811" i="4"/>
  <c r="I1811" i="4"/>
  <c r="K1804" i="4"/>
  <c r="J1804" i="4"/>
  <c r="K1736" i="4"/>
  <c r="J1736" i="4"/>
  <c r="I1736" i="4"/>
  <c r="K1676" i="4"/>
  <c r="J1676" i="4"/>
  <c r="K1555" i="4"/>
  <c r="J1555" i="4"/>
  <c r="I1555" i="4"/>
  <c r="K1480" i="4"/>
  <c r="J1480" i="4"/>
  <c r="I1480" i="4"/>
  <c r="K1449" i="4"/>
  <c r="J1449" i="4"/>
  <c r="I1449" i="4"/>
  <c r="K1389" i="4"/>
  <c r="J1389" i="4"/>
  <c r="I1389" i="4"/>
  <c r="K1334" i="4"/>
  <c r="J1334" i="4"/>
  <c r="I1334" i="4"/>
  <c r="K1319" i="4"/>
  <c r="J1319" i="4"/>
  <c r="I1319" i="4"/>
  <c r="K1142" i="4"/>
  <c r="J1142" i="4"/>
  <c r="I1142" i="4"/>
  <c r="K1106" i="4"/>
  <c r="J1106" i="4"/>
  <c r="I1106" i="4"/>
  <c r="K917" i="4"/>
  <c r="J917" i="4"/>
  <c r="I917" i="4"/>
  <c r="K882" i="4"/>
  <c r="J882" i="4"/>
  <c r="I882" i="4"/>
  <c r="K804" i="4"/>
  <c r="J804" i="4"/>
  <c r="K767" i="4"/>
  <c r="J767" i="4"/>
  <c r="I767" i="4"/>
  <c r="K746" i="4"/>
  <c r="J746" i="4"/>
  <c r="I746" i="4"/>
  <c r="K476" i="4"/>
  <c r="J476" i="4"/>
  <c r="K412" i="4"/>
  <c r="J412" i="4"/>
  <c r="K3309" i="4"/>
  <c r="J3309" i="4"/>
  <c r="I3309" i="4"/>
  <c r="K3297" i="4"/>
  <c r="J3297" i="4"/>
  <c r="I3297" i="4"/>
  <c r="K3215" i="4"/>
  <c r="J3215" i="4"/>
  <c r="I3215" i="4"/>
  <c r="K3182" i="4"/>
  <c r="J3182" i="4"/>
  <c r="I3182" i="4"/>
  <c r="K3160" i="4"/>
  <c r="J3160" i="4"/>
  <c r="I3160" i="4"/>
  <c r="K3126" i="4"/>
  <c r="J3126" i="4"/>
  <c r="I3126" i="4"/>
  <c r="K3100" i="4"/>
  <c r="J3100" i="4"/>
  <c r="I3100" i="4"/>
  <c r="K3072" i="4"/>
  <c r="J3072" i="4"/>
  <c r="I3072" i="4"/>
  <c r="K3061" i="4"/>
  <c r="J3061" i="4"/>
  <c r="I3061" i="4"/>
  <c r="K2996" i="4"/>
  <c r="J2996" i="4"/>
  <c r="K2969" i="4"/>
  <c r="J2969" i="4"/>
  <c r="I2969" i="4"/>
  <c r="K2963" i="4"/>
  <c r="J2963" i="4"/>
  <c r="I2963" i="4"/>
  <c r="K2924" i="4"/>
  <c r="J2924" i="4"/>
  <c r="K2890" i="4"/>
  <c r="J2890" i="4"/>
  <c r="I2890" i="4"/>
  <c r="K2879" i="4"/>
  <c r="J2879" i="4"/>
  <c r="I2879" i="4"/>
  <c r="K2818" i="4"/>
  <c r="J2818" i="4"/>
  <c r="I2818" i="4"/>
  <c r="K2713" i="4"/>
  <c r="J2713" i="4"/>
  <c r="I2713" i="4"/>
  <c r="K2649" i="4"/>
  <c r="J2649" i="4"/>
  <c r="I2649" i="4"/>
  <c r="K2585" i="4"/>
  <c r="J2585" i="4"/>
  <c r="I2585" i="4"/>
  <c r="K2561" i="4"/>
  <c r="J2561" i="4"/>
  <c r="I2561" i="4"/>
  <c r="K2500" i="4"/>
  <c r="J2500" i="4"/>
  <c r="K2479" i="4"/>
  <c r="J2479" i="4"/>
  <c r="I2479" i="4"/>
  <c r="K2454" i="4"/>
  <c r="J2454" i="4"/>
  <c r="I2454" i="4"/>
  <c r="K2425" i="4"/>
  <c r="J2425" i="4"/>
  <c r="I2425" i="4"/>
  <c r="K2417" i="4"/>
  <c r="J2417" i="4"/>
  <c r="I2417" i="4"/>
  <c r="K2051" i="4"/>
  <c r="J2051" i="4"/>
  <c r="I2051" i="4"/>
  <c r="K2012" i="4"/>
  <c r="J2012" i="4"/>
  <c r="I2012" i="4"/>
  <c r="K1989" i="4"/>
  <c r="J1989" i="4"/>
  <c r="I1989" i="4"/>
  <c r="K1964" i="4"/>
  <c r="J1964" i="4"/>
  <c r="K1950" i="4"/>
  <c r="J1950" i="4"/>
  <c r="I1950" i="4"/>
  <c r="K1898" i="4"/>
  <c r="J1898" i="4"/>
  <c r="I1898" i="4"/>
  <c r="K1818" i="4"/>
  <c r="J1818" i="4"/>
  <c r="I1818" i="4"/>
  <c r="K1788" i="4"/>
  <c r="J1788" i="4"/>
  <c r="K1642" i="4"/>
  <c r="J1642" i="4"/>
  <c r="I1642" i="4"/>
  <c r="K1562" i="4"/>
  <c r="J1562" i="4"/>
  <c r="I1562" i="4"/>
  <c r="K1532" i="4"/>
  <c r="J1532" i="4"/>
  <c r="I1532" i="4"/>
  <c r="K1403" i="4"/>
  <c r="J1403" i="4"/>
  <c r="I1403" i="4"/>
  <c r="K1340" i="4"/>
  <c r="J1340" i="4"/>
  <c r="K1269" i="4"/>
  <c r="J1269" i="4"/>
  <c r="I1269" i="4"/>
  <c r="K1231" i="4"/>
  <c r="J1231" i="4"/>
  <c r="I1231" i="4"/>
  <c r="K1190" i="4"/>
  <c r="J1190" i="4"/>
  <c r="I1190" i="4"/>
  <c r="I3155" i="4"/>
  <c r="K3313" i="4"/>
  <c r="J3313" i="4"/>
  <c r="I3313" i="4"/>
  <c r="K3306" i="4"/>
  <c r="J3306" i="4"/>
  <c r="I3306" i="4"/>
  <c r="K3279" i="4"/>
  <c r="J3279" i="4"/>
  <c r="I3279" i="4"/>
  <c r="K3269" i="4"/>
  <c r="J3269" i="4"/>
  <c r="I3269" i="4"/>
  <c r="K3252" i="4"/>
  <c r="J3252" i="4"/>
  <c r="K3241" i="4"/>
  <c r="J3241" i="4"/>
  <c r="I3241" i="4"/>
  <c r="K3230" i="4"/>
  <c r="J3230" i="4"/>
  <c r="I3230" i="4"/>
  <c r="K3202" i="4"/>
  <c r="J3202" i="4"/>
  <c r="I3202" i="4"/>
  <c r="K3190" i="4"/>
  <c r="J3190" i="4"/>
  <c r="I3190" i="4"/>
  <c r="K3180" i="4"/>
  <c r="J3180" i="4"/>
  <c r="K3164" i="4"/>
  <c r="J3164" i="4"/>
  <c r="K3153" i="4"/>
  <c r="J3153" i="4"/>
  <c r="I3153" i="4"/>
  <c r="K3135" i="4"/>
  <c r="J3135" i="4"/>
  <c r="I3135" i="4"/>
  <c r="K3119" i="4"/>
  <c r="J3119" i="4"/>
  <c r="K3312" i="4"/>
  <c r="J3312" i="4"/>
  <c r="I3312" i="4"/>
  <c r="K3301" i="4"/>
  <c r="J3301" i="4"/>
  <c r="I3301" i="4"/>
  <c r="K3290" i="4"/>
  <c r="J3290" i="4"/>
  <c r="I3290" i="4"/>
  <c r="K3284" i="4"/>
  <c r="J3284" i="4"/>
  <c r="K3268" i="4"/>
  <c r="J3268" i="4"/>
  <c r="K3257" i="4"/>
  <c r="J3257" i="4"/>
  <c r="I3257" i="4"/>
  <c r="K3246" i="4"/>
  <c r="J3246" i="4"/>
  <c r="I3246" i="4"/>
  <c r="K3235" i="4"/>
  <c r="J3235" i="4"/>
  <c r="I3235" i="4"/>
  <c r="K3224" i="4"/>
  <c r="J3224" i="4"/>
  <c r="I3224" i="4"/>
  <c r="K3196" i="4"/>
  <c r="J3196" i="4"/>
  <c r="K3185" i="4"/>
  <c r="J3185" i="4"/>
  <c r="I3185" i="4"/>
  <c r="K3179" i="4"/>
  <c r="J3179" i="4"/>
  <c r="I3179" i="4"/>
  <c r="K3168" i="4"/>
  <c r="J3168" i="4"/>
  <c r="I3168" i="4"/>
  <c r="K3152" i="4"/>
  <c r="J3152" i="4"/>
  <c r="I3152" i="4"/>
  <c r="K3141" i="4"/>
  <c r="J3141" i="4"/>
  <c r="I3141" i="4"/>
  <c r="K3130" i="4"/>
  <c r="J3130" i="4"/>
  <c r="I3130" i="4"/>
  <c r="K3124" i="4"/>
  <c r="J3124" i="4"/>
  <c r="K3108" i="4"/>
  <c r="J3108" i="4"/>
  <c r="K3097" i="4"/>
  <c r="J3097" i="4"/>
  <c r="I3097" i="4"/>
  <c r="K3086" i="4"/>
  <c r="J3086" i="4"/>
  <c r="I3086" i="4"/>
  <c r="K3075" i="4"/>
  <c r="J3075" i="4"/>
  <c r="I3075" i="4"/>
  <c r="K3064" i="4"/>
  <c r="J3064" i="4"/>
  <c r="I3064" i="4"/>
  <c r="K3048" i="4"/>
  <c r="J3048" i="4"/>
  <c r="I3048" i="4"/>
  <c r="K3042" i="4"/>
  <c r="J3042" i="4"/>
  <c r="I3042" i="4"/>
  <c r="K3031" i="4"/>
  <c r="J3031" i="4"/>
  <c r="I3031" i="4"/>
  <c r="K2988" i="4"/>
  <c r="J2988" i="4"/>
  <c r="K2972" i="4"/>
  <c r="J2972" i="4"/>
  <c r="K2961" i="4"/>
  <c r="J2961" i="4"/>
  <c r="I2961" i="4"/>
  <c r="K2955" i="4"/>
  <c r="J2955" i="4"/>
  <c r="I2955" i="4"/>
  <c r="K2944" i="4"/>
  <c r="J2944" i="4"/>
  <c r="I2944" i="4"/>
  <c r="K2916" i="4"/>
  <c r="J2916" i="4"/>
  <c r="K2904" i="4"/>
  <c r="J2904" i="4"/>
  <c r="I2904" i="4"/>
  <c r="K2850" i="4"/>
  <c r="J2850" i="4"/>
  <c r="I2850" i="4"/>
  <c r="K2832" i="4"/>
  <c r="J2832" i="4"/>
  <c r="I2832" i="4"/>
  <c r="K2827" i="4"/>
  <c r="J2827" i="4"/>
  <c r="I2827" i="4"/>
  <c r="K2809" i="4"/>
  <c r="J2809" i="4"/>
  <c r="I2809" i="4"/>
  <c r="K2804" i="4"/>
  <c r="J2804" i="4"/>
  <c r="K2786" i="4"/>
  <c r="J2786" i="4"/>
  <c r="I2786" i="4"/>
  <c r="K2768" i="4"/>
  <c r="J2768" i="4"/>
  <c r="I2768" i="4"/>
  <c r="K2763" i="4"/>
  <c r="J2763" i="4"/>
  <c r="I2763" i="4"/>
  <c r="K2745" i="4"/>
  <c r="J2745" i="4"/>
  <c r="I2745" i="4"/>
  <c r="K2740" i="4"/>
  <c r="J2740" i="4"/>
  <c r="I2740" i="4"/>
  <c r="K2722" i="4"/>
  <c r="J2722" i="4"/>
  <c r="I2722" i="4"/>
  <c r="K2704" i="4"/>
  <c r="J2704" i="4"/>
  <c r="I2704" i="4"/>
  <c r="K2699" i="4"/>
  <c r="J2699" i="4"/>
  <c r="I2699" i="4"/>
  <c r="K2681" i="4"/>
  <c r="J2681" i="4"/>
  <c r="I2681" i="4"/>
  <c r="K2676" i="4"/>
  <c r="J2676" i="4"/>
  <c r="K2658" i="4"/>
  <c r="J2658" i="4"/>
  <c r="I2658" i="4"/>
  <c r="K2640" i="4"/>
  <c r="J2640" i="4"/>
  <c r="I2640" i="4"/>
  <c r="K2635" i="4"/>
  <c r="J2635" i="4"/>
  <c r="I2635" i="4"/>
  <c r="K2617" i="4"/>
  <c r="J2617" i="4"/>
  <c r="I2617" i="4"/>
  <c r="K2612" i="4"/>
  <c r="J2612" i="4"/>
  <c r="K2594" i="4"/>
  <c r="J2594" i="4"/>
  <c r="I2594" i="4"/>
  <c r="K2576" i="4"/>
  <c r="J2576" i="4"/>
  <c r="I2576" i="4"/>
  <c r="K2571" i="4"/>
  <c r="J2571" i="4"/>
  <c r="I2571" i="4"/>
  <c r="K2552" i="4"/>
  <c r="J2552" i="4"/>
  <c r="I2552" i="4"/>
  <c r="K2546" i="4"/>
  <c r="J2546" i="4"/>
  <c r="I2546" i="4"/>
  <c r="K2528" i="4"/>
  <c r="J2528" i="4"/>
  <c r="I2528" i="4"/>
  <c r="K2523" i="4"/>
  <c r="J2523" i="4"/>
  <c r="I2523" i="4"/>
  <c r="K2509" i="4"/>
  <c r="J2509" i="4"/>
  <c r="I2509" i="4"/>
  <c r="K2489" i="4"/>
  <c r="J2489" i="4"/>
  <c r="I2489" i="4"/>
  <c r="K2477" i="4"/>
  <c r="J2477" i="4"/>
  <c r="I2477" i="4"/>
  <c r="K2470" i="4"/>
  <c r="J2470" i="4"/>
  <c r="I2470" i="4"/>
  <c r="K2464" i="4"/>
  <c r="J2464" i="4"/>
  <c r="I2464" i="4"/>
  <c r="K2452" i="4"/>
  <c r="J2452" i="4"/>
  <c r="K2141" i="4"/>
  <c r="J2141" i="4"/>
  <c r="I2141" i="4"/>
  <c r="K2133" i="4"/>
  <c r="J2133" i="4"/>
  <c r="I2133" i="4"/>
  <c r="K2076" i="4"/>
  <c r="J2076" i="4"/>
  <c r="K2048" i="4"/>
  <c r="J2048" i="4"/>
  <c r="I2048" i="4"/>
  <c r="K2029" i="4"/>
  <c r="J2029" i="4"/>
  <c r="I2029" i="4"/>
  <c r="K2023" i="4"/>
  <c r="J2023" i="4"/>
  <c r="I2023" i="4"/>
  <c r="K2016" i="4"/>
  <c r="J2016" i="4"/>
  <c r="I2016" i="4"/>
  <c r="K1998" i="4"/>
  <c r="J1998" i="4"/>
  <c r="I1998" i="4"/>
  <c r="K1947" i="4"/>
  <c r="J1947" i="4"/>
  <c r="I1947" i="4"/>
  <c r="K1927" i="4"/>
  <c r="J1927" i="4"/>
  <c r="I1927" i="4"/>
  <c r="K1882" i="4"/>
  <c r="J1882" i="4"/>
  <c r="I1882" i="4"/>
  <c r="K1846" i="4"/>
  <c r="J1846" i="4"/>
  <c r="I1846" i="4"/>
  <c r="K1840" i="4"/>
  <c r="J1840" i="4"/>
  <c r="I1840" i="4"/>
  <c r="K1834" i="4"/>
  <c r="J1834" i="4"/>
  <c r="I1834" i="4"/>
  <c r="K1799" i="4"/>
  <c r="J1799" i="4"/>
  <c r="I1799" i="4"/>
  <c r="K1754" i="4"/>
  <c r="J1754" i="4"/>
  <c r="I1754" i="4"/>
  <c r="K1718" i="4"/>
  <c r="J1718" i="4"/>
  <c r="I1718" i="4"/>
  <c r="K1712" i="4"/>
  <c r="J1712" i="4"/>
  <c r="I1712" i="4"/>
  <c r="K1706" i="4"/>
  <c r="J1706" i="4"/>
  <c r="I1706" i="4"/>
  <c r="K1671" i="4"/>
  <c r="J1671" i="4"/>
  <c r="I1671" i="4"/>
  <c r="K1626" i="4"/>
  <c r="J1626" i="4"/>
  <c r="I1626" i="4"/>
  <c r="K1590" i="4"/>
  <c r="J1590" i="4"/>
  <c r="I1590" i="4"/>
  <c r="K1584" i="4"/>
  <c r="J1584" i="4"/>
  <c r="I1584" i="4"/>
  <c r="K1578" i="4"/>
  <c r="J1578" i="4"/>
  <c r="I1578" i="4"/>
  <c r="K1543" i="4"/>
  <c r="J1543" i="4"/>
  <c r="I1543" i="4"/>
  <c r="K1498" i="4"/>
  <c r="J1498" i="4"/>
  <c r="I1498" i="4"/>
  <c r="K1467" i="4"/>
  <c r="J1467" i="4"/>
  <c r="I1467" i="4"/>
  <c r="K1459" i="4"/>
  <c r="J1459" i="4"/>
  <c r="I1459" i="4"/>
  <c r="K1452" i="4"/>
  <c r="J1452" i="4"/>
  <c r="K1422" i="4"/>
  <c r="J1422" i="4"/>
  <c r="I1422" i="4"/>
  <c r="K1385" i="4"/>
  <c r="J1385" i="4"/>
  <c r="I1385" i="4"/>
  <c r="K1369" i="4"/>
  <c r="J1369" i="4"/>
  <c r="I1369" i="4"/>
  <c r="K1362" i="4"/>
  <c r="J1362" i="4"/>
  <c r="I1362" i="4"/>
  <c r="K1336" i="4"/>
  <c r="J1336" i="4"/>
  <c r="I1336" i="4"/>
  <c r="K1314" i="4"/>
  <c r="J1314" i="4"/>
  <c r="I1314" i="4"/>
  <c r="K1308" i="4"/>
  <c r="J1308" i="4"/>
  <c r="K1227" i="4"/>
  <c r="J1227" i="4"/>
  <c r="I1227" i="4"/>
  <c r="K1199" i="4"/>
  <c r="J1199" i="4"/>
  <c r="I1199" i="4"/>
  <c r="K1151" i="4"/>
  <c r="J1151" i="4"/>
  <c r="I1151" i="4"/>
  <c r="K1087" i="4"/>
  <c r="J1087" i="4"/>
  <c r="I1087" i="4"/>
  <c r="K1067" i="4"/>
  <c r="J1067" i="4"/>
  <c r="I1067" i="4"/>
  <c r="K1046" i="4"/>
  <c r="J1046" i="4"/>
  <c r="I1046" i="4"/>
  <c r="K1017" i="4"/>
  <c r="J1017" i="4"/>
  <c r="I1017" i="4"/>
  <c r="K1010" i="4"/>
  <c r="J1010" i="4"/>
  <c r="I1010" i="4"/>
  <c r="K969" i="4"/>
  <c r="J969" i="4"/>
  <c r="I969" i="4"/>
  <c r="K955" i="4"/>
  <c r="J955" i="4"/>
  <c r="I955" i="4"/>
  <c r="K934" i="4"/>
  <c r="J934" i="4"/>
  <c r="I934" i="4"/>
  <c r="K905" i="4"/>
  <c r="J905" i="4"/>
  <c r="I905" i="4"/>
  <c r="K898" i="4"/>
  <c r="J898" i="4"/>
  <c r="I898" i="4"/>
  <c r="K892" i="4"/>
  <c r="J892" i="4"/>
  <c r="I892" i="4"/>
  <c r="K842" i="4"/>
  <c r="J842" i="4"/>
  <c r="I842" i="4"/>
  <c r="K815" i="4"/>
  <c r="J815" i="4"/>
  <c r="I815" i="4"/>
  <c r="K784" i="4"/>
  <c r="J784" i="4"/>
  <c r="I784" i="4"/>
  <c r="K777" i="4"/>
  <c r="J777" i="4"/>
  <c r="I777" i="4"/>
  <c r="K749" i="4"/>
  <c r="J749" i="4"/>
  <c r="I749" i="4"/>
  <c r="K742" i="4"/>
  <c r="J742" i="4"/>
  <c r="I742" i="4"/>
  <c r="K677" i="4"/>
  <c r="J677" i="4"/>
  <c r="I677" i="4"/>
  <c r="K670" i="4"/>
  <c r="J670" i="4"/>
  <c r="I670" i="4"/>
  <c r="K664" i="4"/>
  <c r="J664" i="4"/>
  <c r="I664" i="4"/>
  <c r="I3295" i="4"/>
  <c r="I3019" i="4"/>
  <c r="K2122" i="4"/>
  <c r="J2122" i="4"/>
  <c r="I2122" i="4"/>
  <c r="K2115" i="4"/>
  <c r="J2115" i="4"/>
  <c r="I2115" i="4"/>
  <c r="K2108" i="4"/>
  <c r="J2108" i="4"/>
  <c r="K2101" i="4"/>
  <c r="J2101" i="4"/>
  <c r="I2101" i="4"/>
  <c r="K2089" i="4"/>
  <c r="J2089" i="4"/>
  <c r="I2089" i="4"/>
  <c r="K2082" i="4"/>
  <c r="J2082" i="4"/>
  <c r="I2082" i="4"/>
  <c r="K2071" i="4"/>
  <c r="J2071" i="4"/>
  <c r="I2071" i="4"/>
  <c r="K2053" i="4"/>
  <c r="J2053" i="4"/>
  <c r="I2053" i="4"/>
  <c r="K2042" i="4"/>
  <c r="J2042" i="4"/>
  <c r="I2042" i="4"/>
  <c r="K2036" i="4"/>
  <c r="J2036" i="4"/>
  <c r="I2036" i="4"/>
  <c r="K2030" i="4"/>
  <c r="J2030" i="4"/>
  <c r="I2030" i="4"/>
  <c r="K2024" i="4"/>
  <c r="J2024" i="4"/>
  <c r="I2024" i="4"/>
  <c r="K2019" i="4"/>
  <c r="J2019" i="4"/>
  <c r="K2014" i="4"/>
  <c r="J2014" i="4"/>
  <c r="I2014" i="4"/>
  <c r="K2009" i="4"/>
  <c r="J2009" i="4"/>
  <c r="I2009" i="4"/>
  <c r="K2004" i="4"/>
  <c r="J2004" i="4"/>
  <c r="I2004" i="4"/>
  <c r="K1995" i="4"/>
  <c r="J1995" i="4"/>
  <c r="I1995" i="4"/>
  <c r="K1986" i="4"/>
  <c r="J1986" i="4"/>
  <c r="I1986" i="4"/>
  <c r="K1981" i="4"/>
  <c r="J1981" i="4"/>
  <c r="I1981" i="4"/>
  <c r="K1972" i="4"/>
  <c r="J1972" i="4"/>
  <c r="K1954" i="4"/>
  <c r="J1954" i="4"/>
  <c r="I1954" i="4"/>
  <c r="K1948" i="4"/>
  <c r="J1948" i="4"/>
  <c r="K1941" i="4"/>
  <c r="J1941" i="4"/>
  <c r="I1941" i="4"/>
  <c r="K1936" i="4"/>
  <c r="J1936" i="4"/>
  <c r="I1936" i="4"/>
  <c r="K1930" i="4"/>
  <c r="J1930" i="4"/>
  <c r="I1930" i="4"/>
  <c r="K1924" i="4"/>
  <c r="J1924" i="4"/>
  <c r="K1917" i="4"/>
  <c r="J1917" i="4"/>
  <c r="I1917" i="4"/>
  <c r="K1912" i="4"/>
  <c r="J1912" i="4"/>
  <c r="I1912" i="4"/>
  <c r="K1906" i="4"/>
  <c r="J1906" i="4"/>
  <c r="I1906" i="4"/>
  <c r="K1900" i="4"/>
  <c r="J1900" i="4"/>
  <c r="I1900" i="4"/>
  <c r="K1894" i="4"/>
  <c r="J1894" i="4"/>
  <c r="I1894" i="4"/>
  <c r="K1888" i="4"/>
  <c r="J1888" i="4"/>
  <c r="I1888" i="4"/>
  <c r="K1883" i="4"/>
  <c r="J1883" i="4"/>
  <c r="I1883" i="4"/>
  <c r="K1871" i="4"/>
  <c r="J1871" i="4"/>
  <c r="I1871" i="4"/>
  <c r="K1865" i="4"/>
  <c r="J1865" i="4"/>
  <c r="I1865" i="4"/>
  <c r="K1860" i="4"/>
  <c r="J1860" i="4"/>
  <c r="I1860" i="4"/>
  <c r="K1853" i="4"/>
  <c r="J1853" i="4"/>
  <c r="I1853" i="4"/>
  <c r="K1848" i="4"/>
  <c r="J1848" i="4"/>
  <c r="I1848" i="4"/>
  <c r="K1842" i="4"/>
  <c r="J1842" i="4"/>
  <c r="I1842" i="4"/>
  <c r="K1836" i="4"/>
  <c r="J1836" i="4"/>
  <c r="K1830" i="4"/>
  <c r="J1830" i="4"/>
  <c r="I1830" i="4"/>
  <c r="K1824" i="4"/>
  <c r="J1824" i="4"/>
  <c r="I1824" i="4"/>
  <c r="K1819" i="4"/>
  <c r="J1819" i="4"/>
  <c r="I1819" i="4"/>
  <c r="K1807" i="4"/>
  <c r="J1807" i="4"/>
  <c r="I1807" i="4"/>
  <c r="K1801" i="4"/>
  <c r="J1801" i="4"/>
  <c r="I1801" i="4"/>
  <c r="K1796" i="4"/>
  <c r="J1796" i="4"/>
  <c r="K1789" i="4"/>
  <c r="J1789" i="4"/>
  <c r="K1784" i="4"/>
  <c r="J1784" i="4"/>
  <c r="I1784" i="4"/>
  <c r="K1778" i="4"/>
  <c r="J1778" i="4"/>
  <c r="I1778" i="4"/>
  <c r="K1772" i="4"/>
  <c r="J1772" i="4"/>
  <c r="K1766" i="4"/>
  <c r="J1766" i="4"/>
  <c r="I1766" i="4"/>
  <c r="K1760" i="4"/>
  <c r="J1760" i="4"/>
  <c r="I1760" i="4"/>
  <c r="K1755" i="4"/>
  <c r="J1755" i="4"/>
  <c r="I1755" i="4"/>
  <c r="K1743" i="4"/>
  <c r="J1743" i="4"/>
  <c r="I1743" i="4"/>
  <c r="K1737" i="4"/>
  <c r="J1737" i="4"/>
  <c r="I1737" i="4"/>
  <c r="K1732" i="4"/>
  <c r="J1732" i="4"/>
  <c r="I1732" i="4"/>
  <c r="K1725" i="4"/>
  <c r="J1725" i="4"/>
  <c r="I1725" i="4"/>
  <c r="K1720" i="4"/>
  <c r="J1720" i="4"/>
  <c r="I1720" i="4"/>
  <c r="K1714" i="4"/>
  <c r="J1714" i="4"/>
  <c r="I1714" i="4"/>
  <c r="K1708" i="4"/>
  <c r="J1708" i="4"/>
  <c r="I1708" i="4"/>
  <c r="K1702" i="4"/>
  <c r="J1702" i="4"/>
  <c r="I1702" i="4"/>
  <c r="K1696" i="4"/>
  <c r="J1696" i="4"/>
  <c r="I1696" i="4"/>
  <c r="K1691" i="4"/>
  <c r="J1691" i="4"/>
  <c r="I1691" i="4"/>
  <c r="K1679" i="4"/>
  <c r="J1679" i="4"/>
  <c r="I1679" i="4"/>
  <c r="K1673" i="4"/>
  <c r="J1673" i="4"/>
  <c r="I1673" i="4"/>
  <c r="K1668" i="4"/>
  <c r="J1668" i="4"/>
  <c r="K1661" i="4"/>
  <c r="J1661" i="4"/>
  <c r="I1661" i="4"/>
  <c r="K1656" i="4"/>
  <c r="J1656" i="4"/>
  <c r="I1656" i="4"/>
  <c r="K1650" i="4"/>
  <c r="J1650" i="4"/>
  <c r="I1650" i="4"/>
  <c r="K1644" i="4"/>
  <c r="J1644" i="4"/>
  <c r="K1638" i="4"/>
  <c r="J1638" i="4"/>
  <c r="I1638" i="4"/>
  <c r="K1632" i="4"/>
  <c r="J1632" i="4"/>
  <c r="I1632" i="4"/>
  <c r="K1627" i="4"/>
  <c r="J1627" i="4"/>
  <c r="I1627" i="4"/>
  <c r="K1615" i="4"/>
  <c r="J1615" i="4"/>
  <c r="I1615" i="4"/>
  <c r="K1609" i="4"/>
  <c r="J1609" i="4"/>
  <c r="I1609" i="4"/>
  <c r="K1604" i="4"/>
  <c r="J1604" i="4"/>
  <c r="K1597" i="4"/>
  <c r="J1597" i="4"/>
  <c r="K1592" i="4"/>
  <c r="J1592" i="4"/>
  <c r="I1592" i="4"/>
  <c r="K1586" i="4"/>
  <c r="J1586" i="4"/>
  <c r="I1586" i="4"/>
  <c r="K1580" i="4"/>
  <c r="J1580" i="4"/>
  <c r="K1574" i="4"/>
  <c r="J1574" i="4"/>
  <c r="I1574" i="4"/>
  <c r="K1568" i="4"/>
  <c r="J1568" i="4"/>
  <c r="I1568" i="4"/>
  <c r="K1563" i="4"/>
  <c r="J1563" i="4"/>
  <c r="I1563" i="4"/>
  <c r="K1551" i="4"/>
  <c r="J1551" i="4"/>
  <c r="I1551" i="4"/>
  <c r="K1545" i="4"/>
  <c r="J1545" i="4"/>
  <c r="K1540" i="4"/>
  <c r="J1540" i="4"/>
  <c r="I1540" i="4"/>
  <c r="K1533" i="4"/>
  <c r="J1533" i="4"/>
  <c r="I1533" i="4"/>
  <c r="K1528" i="4"/>
  <c r="J1528" i="4"/>
  <c r="I1528" i="4"/>
  <c r="K1522" i="4"/>
  <c r="J1522" i="4"/>
  <c r="I1522" i="4"/>
  <c r="K1516" i="4"/>
  <c r="J1516" i="4"/>
  <c r="K1510" i="4"/>
  <c r="J1510" i="4"/>
  <c r="K1504" i="4"/>
  <c r="J1504" i="4"/>
  <c r="K1499" i="4"/>
  <c r="J1499" i="4"/>
  <c r="I1499" i="4"/>
  <c r="K1487" i="4"/>
  <c r="J1487" i="4"/>
  <c r="I1487" i="4"/>
  <c r="K1481" i="4"/>
  <c r="J1481" i="4"/>
  <c r="I1481" i="4"/>
  <c r="K1476" i="4"/>
  <c r="J1476" i="4"/>
  <c r="K1469" i="4"/>
  <c r="J1469" i="4"/>
  <c r="I1469" i="4"/>
  <c r="K1462" i="4"/>
  <c r="J1462" i="4"/>
  <c r="I1462" i="4"/>
  <c r="K1454" i="4"/>
  <c r="J1454" i="4"/>
  <c r="I1454" i="4"/>
  <c r="K1448" i="4"/>
  <c r="J1448" i="4"/>
  <c r="I1448" i="4"/>
  <c r="K1440" i="4"/>
  <c r="J1440" i="4"/>
  <c r="I1440" i="4"/>
  <c r="K1433" i="4"/>
  <c r="J1433" i="4"/>
  <c r="I1433" i="4"/>
  <c r="K1426" i="4"/>
  <c r="J1426" i="4"/>
  <c r="I1426" i="4"/>
  <c r="K1419" i="4"/>
  <c r="J1419" i="4"/>
  <c r="I1419" i="4"/>
  <c r="K1412" i="4"/>
  <c r="J1412" i="4"/>
  <c r="K1405" i="4"/>
  <c r="J1405" i="4"/>
  <c r="I1405" i="4"/>
  <c r="K1398" i="4"/>
  <c r="J1398" i="4"/>
  <c r="I1398" i="4"/>
  <c r="K1390" i="4"/>
  <c r="J1390" i="4"/>
  <c r="I1390" i="4"/>
  <c r="K1372" i="4"/>
  <c r="J1372" i="4"/>
  <c r="I1372" i="4"/>
  <c r="K1365" i="4"/>
  <c r="J1365" i="4"/>
  <c r="I1365" i="4"/>
  <c r="K1358" i="4"/>
  <c r="J1358" i="4"/>
  <c r="I1358" i="4"/>
  <c r="K1353" i="4"/>
  <c r="J1353" i="4"/>
  <c r="I1353" i="4"/>
  <c r="K1347" i="4"/>
  <c r="J1347" i="4"/>
  <c r="I1347" i="4"/>
  <c r="K1341" i="4"/>
  <c r="J1341" i="4"/>
  <c r="I1341" i="4"/>
  <c r="K1335" i="4"/>
  <c r="J1335" i="4"/>
  <c r="I1335" i="4"/>
  <c r="K1328" i="4"/>
  <c r="J1328" i="4"/>
  <c r="I1328" i="4"/>
  <c r="K1322" i="4"/>
  <c r="J1322" i="4"/>
  <c r="I1322" i="4"/>
  <c r="K1316" i="4"/>
  <c r="J1316" i="4"/>
  <c r="K1310" i="4"/>
  <c r="J1310" i="4"/>
  <c r="I1310" i="4"/>
  <c r="K1297" i="4"/>
  <c r="J1297" i="4"/>
  <c r="I1297" i="4"/>
  <c r="K1291" i="4"/>
  <c r="J1291" i="4"/>
  <c r="I1291" i="4"/>
  <c r="K1284" i="4"/>
  <c r="J1284" i="4"/>
  <c r="K1278" i="4"/>
  <c r="J1278" i="4"/>
  <c r="I1278" i="4"/>
  <c r="K1271" i="4"/>
  <c r="J1271" i="4"/>
  <c r="I1271" i="4"/>
  <c r="K1264" i="4"/>
  <c r="J1264" i="4"/>
  <c r="I1264" i="4"/>
  <c r="K1258" i="4"/>
  <c r="J1258" i="4"/>
  <c r="K1244" i="4"/>
  <c r="J1244" i="4"/>
  <c r="K1237" i="4"/>
  <c r="J1237" i="4"/>
  <c r="I1237" i="4"/>
  <c r="K1224" i="4"/>
  <c r="J1224" i="4"/>
  <c r="I1224" i="4"/>
  <c r="K1217" i="4"/>
  <c r="J1217" i="4"/>
  <c r="I1217" i="4"/>
  <c r="K1193" i="4"/>
  <c r="J1193" i="4"/>
  <c r="I1193" i="4"/>
  <c r="K1187" i="4"/>
  <c r="J1187" i="4"/>
  <c r="I1187" i="4"/>
  <c r="K1174" i="4"/>
  <c r="J1174" i="4"/>
  <c r="I1174" i="4"/>
  <c r="K1167" i="4"/>
  <c r="J1167" i="4"/>
  <c r="I1167" i="4"/>
  <c r="K1161" i="4"/>
  <c r="J1161" i="4"/>
  <c r="I1161" i="4"/>
  <c r="K1155" i="4"/>
  <c r="J1155" i="4"/>
  <c r="I1155" i="4"/>
  <c r="K1143" i="4"/>
  <c r="J1143" i="4"/>
  <c r="I1143" i="4"/>
  <c r="K1137" i="4"/>
  <c r="J1137" i="4"/>
  <c r="I1137" i="4"/>
  <c r="K1131" i="4"/>
  <c r="J1131" i="4"/>
  <c r="I1131" i="4"/>
  <c r="K1125" i="4"/>
  <c r="J1125" i="4"/>
  <c r="I1125" i="4"/>
  <c r="K1118" i="4"/>
  <c r="J1118" i="4"/>
  <c r="K1112" i="4"/>
  <c r="J1112" i="4"/>
  <c r="I1112" i="4"/>
  <c r="K1100" i="4"/>
  <c r="J1100" i="4"/>
  <c r="K1081" i="4"/>
  <c r="J1081" i="4"/>
  <c r="I1081" i="4"/>
  <c r="K1074" i="4"/>
  <c r="J1074" i="4"/>
  <c r="I1074" i="4"/>
  <c r="K1062" i="4"/>
  <c r="J1062" i="4"/>
  <c r="I1062" i="4"/>
  <c r="K1055" i="4"/>
  <c r="J1055" i="4"/>
  <c r="I1055" i="4"/>
  <c r="K1050" i="4"/>
  <c r="J1050" i="4"/>
  <c r="I1050" i="4"/>
  <c r="K1043" i="4"/>
  <c r="J1043" i="4"/>
  <c r="I1043" i="4"/>
  <c r="K1037" i="4"/>
  <c r="J1037" i="4"/>
  <c r="I1037" i="4"/>
  <c r="K1031" i="4"/>
  <c r="J1031" i="4"/>
  <c r="I1031" i="4"/>
  <c r="K1024" i="4"/>
  <c r="J1024" i="4"/>
  <c r="I1024" i="4"/>
  <c r="K1012" i="4"/>
  <c r="J1012" i="4"/>
  <c r="K1006" i="4"/>
  <c r="J1006" i="4"/>
  <c r="I1006" i="4"/>
  <c r="K1000" i="4"/>
  <c r="J1000" i="4"/>
  <c r="I1000" i="4"/>
  <c r="K993" i="4"/>
  <c r="J993" i="4"/>
  <c r="I993" i="4"/>
  <c r="K987" i="4"/>
  <c r="J987" i="4"/>
  <c r="I987" i="4"/>
  <c r="K981" i="4"/>
  <c r="J981" i="4"/>
  <c r="I981" i="4"/>
  <c r="K962" i="4"/>
  <c r="J962" i="4"/>
  <c r="I962" i="4"/>
  <c r="K956" i="4"/>
  <c r="J956" i="4"/>
  <c r="K943" i="4"/>
  <c r="J943" i="4"/>
  <c r="I943" i="4"/>
  <c r="K937" i="4"/>
  <c r="J937" i="4"/>
  <c r="I937" i="4"/>
  <c r="K931" i="4"/>
  <c r="J931" i="4"/>
  <c r="I931" i="4"/>
  <c r="K918" i="4"/>
  <c r="J918" i="4"/>
  <c r="I918" i="4"/>
  <c r="K912" i="4"/>
  <c r="J912" i="4"/>
  <c r="I912" i="4"/>
  <c r="K906" i="4"/>
  <c r="J906" i="4"/>
  <c r="I906" i="4"/>
  <c r="K900" i="4"/>
  <c r="J900" i="4"/>
  <c r="K893" i="4"/>
  <c r="J893" i="4"/>
  <c r="I893" i="4"/>
  <c r="K887" i="4"/>
  <c r="J887" i="4"/>
  <c r="I887" i="4"/>
  <c r="K881" i="4"/>
  <c r="J881" i="4"/>
  <c r="I881" i="4"/>
  <c r="K875" i="4"/>
  <c r="J875" i="4"/>
  <c r="I875" i="4"/>
  <c r="K869" i="4"/>
  <c r="J869" i="4"/>
  <c r="I869" i="4"/>
  <c r="K862" i="4"/>
  <c r="J862" i="4"/>
  <c r="I862" i="4"/>
  <c r="K856" i="4"/>
  <c r="J856" i="4"/>
  <c r="I856" i="4"/>
  <c r="K844" i="4"/>
  <c r="J844" i="4"/>
  <c r="K825" i="4"/>
  <c r="J825" i="4"/>
  <c r="I825" i="4"/>
  <c r="K818" i="4"/>
  <c r="J818" i="4"/>
  <c r="I818" i="4"/>
  <c r="K806" i="4"/>
  <c r="J806" i="4"/>
  <c r="I806" i="4"/>
  <c r="K798" i="4"/>
  <c r="J798" i="4"/>
  <c r="K792" i="4"/>
  <c r="J792" i="4"/>
  <c r="I792" i="4"/>
  <c r="K779" i="4"/>
  <c r="J779" i="4"/>
  <c r="I779" i="4"/>
  <c r="K773" i="4"/>
  <c r="J773" i="4"/>
  <c r="I773" i="4"/>
  <c r="K766" i="4"/>
  <c r="J766" i="4"/>
  <c r="I766" i="4"/>
  <c r="K760" i="4"/>
  <c r="J760" i="4"/>
  <c r="I760" i="4"/>
  <c r="K748" i="4"/>
  <c r="J748" i="4"/>
  <c r="K720" i="4"/>
  <c r="J720" i="4"/>
  <c r="I720" i="4"/>
  <c r="K714" i="4"/>
  <c r="J714" i="4"/>
  <c r="I714" i="4"/>
  <c r="K707" i="4"/>
  <c r="J707" i="4"/>
  <c r="I707" i="4"/>
  <c r="K678" i="4"/>
  <c r="J678" i="4"/>
  <c r="I678" i="4"/>
  <c r="K671" i="4"/>
  <c r="J671" i="4"/>
  <c r="I671" i="4"/>
  <c r="K666" i="4"/>
  <c r="J666" i="4"/>
  <c r="I666" i="4"/>
  <c r="K659" i="4"/>
  <c r="J659" i="4"/>
  <c r="I659" i="4"/>
  <c r="K640" i="4"/>
  <c r="J640" i="4"/>
  <c r="I640" i="4"/>
  <c r="K613" i="4"/>
  <c r="J613" i="4"/>
  <c r="I613" i="4"/>
  <c r="K586" i="4"/>
  <c r="J586" i="4"/>
  <c r="I586" i="4"/>
  <c r="K564" i="4"/>
  <c r="J564" i="4"/>
  <c r="K557" i="4"/>
  <c r="J557" i="4"/>
  <c r="I557" i="4"/>
  <c r="K551" i="4"/>
  <c r="J551" i="4"/>
  <c r="I551" i="4"/>
  <c r="K544" i="4"/>
  <c r="J544" i="4"/>
  <c r="I544" i="4"/>
  <c r="K532" i="4"/>
  <c r="J532" i="4"/>
  <c r="I532" i="4"/>
  <c r="K524" i="4"/>
  <c r="J524" i="4"/>
  <c r="I524" i="4"/>
  <c r="K516" i="4"/>
  <c r="J516" i="4"/>
  <c r="I516" i="4"/>
  <c r="K509" i="4"/>
  <c r="J509" i="4"/>
  <c r="I509" i="4"/>
  <c r="K501" i="4"/>
  <c r="J501" i="4"/>
  <c r="I501" i="4"/>
  <c r="K488" i="4"/>
  <c r="J488" i="4"/>
  <c r="I488" i="4"/>
  <c r="K481" i="4"/>
  <c r="J481" i="4"/>
  <c r="I481" i="4"/>
  <c r="K453" i="4"/>
  <c r="J453" i="4"/>
  <c r="I453" i="4"/>
  <c r="K446" i="4"/>
  <c r="J446" i="4"/>
  <c r="I446" i="4"/>
  <c r="K418" i="4"/>
  <c r="J418" i="4"/>
  <c r="I418" i="4"/>
  <c r="K405" i="4"/>
  <c r="J405" i="4"/>
  <c r="I405" i="4"/>
  <c r="K376" i="4"/>
  <c r="J376" i="4"/>
  <c r="I376" i="4"/>
  <c r="K345" i="4"/>
  <c r="J345" i="4"/>
  <c r="I345" i="4"/>
  <c r="K292" i="4"/>
  <c r="J292" i="4"/>
  <c r="K284" i="4"/>
  <c r="J284" i="4"/>
  <c r="K278" i="4"/>
  <c r="J278" i="4"/>
  <c r="I278" i="4"/>
  <c r="K248" i="4"/>
  <c r="J248" i="4"/>
  <c r="I248" i="4"/>
  <c r="K196" i="4"/>
  <c r="J196" i="4"/>
  <c r="I196" i="4"/>
  <c r="K188" i="4"/>
  <c r="J188" i="4"/>
  <c r="I188" i="4"/>
  <c r="K180" i="4"/>
  <c r="J180" i="4"/>
  <c r="I180" i="4"/>
  <c r="K173" i="4"/>
  <c r="J173" i="4"/>
  <c r="I173" i="4"/>
  <c r="K165" i="4"/>
  <c r="J165" i="4"/>
  <c r="I165" i="4"/>
  <c r="K159" i="4"/>
  <c r="J159" i="4"/>
  <c r="I159" i="4"/>
  <c r="K152" i="4"/>
  <c r="J152" i="4"/>
  <c r="I152" i="4"/>
  <c r="K144" i="4"/>
  <c r="J144" i="4"/>
  <c r="I144" i="4"/>
  <c r="K137" i="4"/>
  <c r="J137" i="4"/>
  <c r="I137" i="4"/>
  <c r="K129" i="4"/>
  <c r="J129" i="4"/>
  <c r="I129" i="4"/>
  <c r="K122" i="4"/>
  <c r="J122" i="4"/>
  <c r="I122" i="4"/>
  <c r="K92" i="4"/>
  <c r="J92" i="4"/>
  <c r="I1510" i="4"/>
  <c r="K2560" i="4"/>
  <c r="J2560" i="4"/>
  <c r="I2560" i="4"/>
  <c r="K2555" i="4"/>
  <c r="J2555" i="4"/>
  <c r="I2555" i="4"/>
  <c r="K2537" i="4"/>
  <c r="J2537" i="4"/>
  <c r="I2537" i="4"/>
  <c r="K2532" i="4"/>
  <c r="J2532" i="4"/>
  <c r="I2532" i="4"/>
  <c r="K2514" i="4"/>
  <c r="J2514" i="4"/>
  <c r="I2514" i="4"/>
  <c r="K2496" i="4"/>
  <c r="J2496" i="4"/>
  <c r="I2496" i="4"/>
  <c r="K2491" i="4"/>
  <c r="J2491" i="4"/>
  <c r="I2491" i="4"/>
  <c r="K2473" i="4"/>
  <c r="J2473" i="4"/>
  <c r="I2473" i="4"/>
  <c r="K2468" i="4"/>
  <c r="J2468" i="4"/>
  <c r="K2450" i="4"/>
  <c r="J2450" i="4"/>
  <c r="I2450" i="4"/>
  <c r="K2437" i="4"/>
  <c r="J2437" i="4"/>
  <c r="K2429" i="4"/>
  <c r="J2429" i="4"/>
  <c r="I2429" i="4"/>
  <c r="K2421" i="4"/>
  <c r="J2421" i="4"/>
  <c r="I2421" i="4"/>
  <c r="K2413" i="4"/>
  <c r="J2413" i="4"/>
  <c r="I2413" i="4"/>
  <c r="K2405" i="4"/>
  <c r="J2405" i="4"/>
  <c r="I2405" i="4"/>
  <c r="K2397" i="4"/>
  <c r="J2397" i="4"/>
  <c r="I2397" i="4"/>
  <c r="K2389" i="4"/>
  <c r="J2389" i="4"/>
  <c r="I2389" i="4"/>
  <c r="K2381" i="4"/>
  <c r="J2381" i="4"/>
  <c r="I2381" i="4"/>
  <c r="K2373" i="4"/>
  <c r="J2373" i="4"/>
  <c r="I2373" i="4"/>
  <c r="K2365" i="4"/>
  <c r="J2365" i="4"/>
  <c r="I2365" i="4"/>
  <c r="K2357" i="4"/>
  <c r="J2357" i="4"/>
  <c r="I2357" i="4"/>
  <c r="K2349" i="4"/>
  <c r="J2349" i="4"/>
  <c r="I2349" i="4"/>
  <c r="K2341" i="4"/>
  <c r="J2341" i="4"/>
  <c r="I2341" i="4"/>
  <c r="K2333" i="4"/>
  <c r="J2333" i="4"/>
  <c r="I2333" i="4"/>
  <c r="K2325" i="4"/>
  <c r="J2325" i="4"/>
  <c r="I2325" i="4"/>
  <c r="K2317" i="4"/>
  <c r="J2317" i="4"/>
  <c r="I2317" i="4"/>
  <c r="K2309" i="4"/>
  <c r="J2309" i="4"/>
  <c r="I2309" i="4"/>
  <c r="K2301" i="4"/>
  <c r="J2301" i="4"/>
  <c r="I2301" i="4"/>
  <c r="K2293" i="4"/>
  <c r="J2293" i="4"/>
  <c r="I2293" i="4"/>
  <c r="K2285" i="4"/>
  <c r="J2285" i="4"/>
  <c r="I2285" i="4"/>
  <c r="K2277" i="4"/>
  <c r="J2277" i="4"/>
  <c r="I2277" i="4"/>
  <c r="K2269" i="4"/>
  <c r="J2269" i="4"/>
  <c r="I2269" i="4"/>
  <c r="K2261" i="4"/>
  <c r="J2261" i="4"/>
  <c r="I2261" i="4"/>
  <c r="K2253" i="4"/>
  <c r="J2253" i="4"/>
  <c r="I2253" i="4"/>
  <c r="K2245" i="4"/>
  <c r="J2245" i="4"/>
  <c r="K2237" i="4"/>
  <c r="J2237" i="4"/>
  <c r="I2237" i="4"/>
  <c r="K2229" i="4"/>
  <c r="J2229" i="4"/>
  <c r="I2229" i="4"/>
  <c r="K2221" i="4"/>
  <c r="J2221" i="4"/>
  <c r="I2221" i="4"/>
  <c r="K2213" i="4"/>
  <c r="J2213" i="4"/>
  <c r="I2213" i="4"/>
  <c r="K2205" i="4"/>
  <c r="J2205" i="4"/>
  <c r="I2205" i="4"/>
  <c r="K2197" i="4"/>
  <c r="J2197" i="4"/>
  <c r="I2197" i="4"/>
  <c r="K2189" i="4"/>
  <c r="J2189" i="4"/>
  <c r="I2189" i="4"/>
  <c r="K2181" i="4"/>
  <c r="J2181" i="4"/>
  <c r="I2181" i="4"/>
  <c r="K2173" i="4"/>
  <c r="J2173" i="4"/>
  <c r="I2173" i="4"/>
  <c r="K2165" i="4"/>
  <c r="J2165" i="4"/>
  <c r="I2165" i="4"/>
  <c r="K2157" i="4"/>
  <c r="J2157" i="4"/>
  <c r="K2149" i="4"/>
  <c r="J2149" i="4"/>
  <c r="I2149" i="4"/>
  <c r="K2134" i="4"/>
  <c r="J2134" i="4"/>
  <c r="I2134" i="4"/>
  <c r="K2127" i="4"/>
  <c r="J2127" i="4"/>
  <c r="I2127" i="4"/>
  <c r="K2114" i="4"/>
  <c r="J2114" i="4"/>
  <c r="I2114" i="4"/>
  <c r="K2095" i="4"/>
  <c r="J2095" i="4"/>
  <c r="I2095" i="4"/>
  <c r="K2088" i="4"/>
  <c r="J2088" i="4"/>
  <c r="I2088" i="4"/>
  <c r="K2070" i="4"/>
  <c r="J2070" i="4"/>
  <c r="I2070" i="4"/>
  <c r="K2059" i="4"/>
  <c r="J2059" i="4"/>
  <c r="K2047" i="4"/>
  <c r="J2047" i="4"/>
  <c r="I2047" i="4"/>
  <c r="K2041" i="4"/>
  <c r="J2041" i="4"/>
  <c r="I2041" i="4"/>
  <c r="K2035" i="4"/>
  <c r="J2035" i="4"/>
  <c r="I2035" i="4"/>
  <c r="K1990" i="4"/>
  <c r="J1990" i="4"/>
  <c r="I1990" i="4"/>
  <c r="K1965" i="4"/>
  <c r="J1965" i="4"/>
  <c r="I1965" i="4"/>
  <c r="K1959" i="4"/>
  <c r="J1959" i="4"/>
  <c r="I1959" i="4"/>
  <c r="K1953" i="4"/>
  <c r="J1953" i="4"/>
  <c r="I1953" i="4"/>
  <c r="K1935" i="4"/>
  <c r="J1935" i="4"/>
  <c r="I1935" i="4"/>
  <c r="K1929" i="4"/>
  <c r="J1929" i="4"/>
  <c r="I1929" i="4"/>
  <c r="K1923" i="4"/>
  <c r="J1923" i="4"/>
  <c r="I1923" i="4"/>
  <c r="K1911" i="4"/>
  <c r="J1911" i="4"/>
  <c r="I1911" i="4"/>
  <c r="K1887" i="4"/>
  <c r="J1887" i="4"/>
  <c r="I1887" i="4"/>
  <c r="K1859" i="4"/>
  <c r="J1859" i="4"/>
  <c r="I1859" i="4"/>
  <c r="K1847" i="4"/>
  <c r="J1847" i="4"/>
  <c r="I1847" i="4"/>
  <c r="K1823" i="4"/>
  <c r="J1823" i="4"/>
  <c r="I1823" i="4"/>
  <c r="K1795" i="4"/>
  <c r="J1795" i="4"/>
  <c r="I1795" i="4"/>
  <c r="K1783" i="4"/>
  <c r="J1783" i="4"/>
  <c r="K1759" i="4"/>
  <c r="J1759" i="4"/>
  <c r="I1759" i="4"/>
  <c r="K1731" i="4"/>
  <c r="J1731" i="4"/>
  <c r="I1731" i="4"/>
  <c r="K1719" i="4"/>
  <c r="J1719" i="4"/>
  <c r="I1719" i="4"/>
  <c r="K1695" i="4"/>
  <c r="J1695" i="4"/>
  <c r="I1695" i="4"/>
  <c r="K1667" i="4"/>
  <c r="J1667" i="4"/>
  <c r="I1667" i="4"/>
  <c r="K1655" i="4"/>
  <c r="J1655" i="4"/>
  <c r="I1655" i="4"/>
  <c r="K1631" i="4"/>
  <c r="J1631" i="4"/>
  <c r="I1631" i="4"/>
  <c r="K1603" i="4"/>
  <c r="J1603" i="4"/>
  <c r="I1603" i="4"/>
  <c r="K1591" i="4"/>
  <c r="J1591" i="4"/>
  <c r="I1591" i="4"/>
  <c r="K1567" i="4"/>
  <c r="J1567" i="4"/>
  <c r="I1567" i="4"/>
  <c r="K1539" i="4"/>
  <c r="J1539" i="4"/>
  <c r="I1539" i="4"/>
  <c r="K1527" i="4"/>
  <c r="J1527" i="4"/>
  <c r="I1527" i="4"/>
  <c r="K1503" i="4"/>
  <c r="J1503" i="4"/>
  <c r="I1503" i="4"/>
  <c r="K1475" i="4"/>
  <c r="J1475" i="4"/>
  <c r="I1475" i="4"/>
  <c r="K1468" i="4"/>
  <c r="J1468" i="4"/>
  <c r="K1461" i="4"/>
  <c r="J1461" i="4"/>
  <c r="I1461" i="4"/>
  <c r="K1447" i="4"/>
  <c r="J1447" i="4"/>
  <c r="K1439" i="4"/>
  <c r="J1439" i="4"/>
  <c r="I1439" i="4"/>
  <c r="K1425" i="4"/>
  <c r="J1425" i="4"/>
  <c r="I1425" i="4"/>
  <c r="K1418" i="4"/>
  <c r="J1418" i="4"/>
  <c r="I1418" i="4"/>
  <c r="K1411" i="4"/>
  <c r="J1411" i="4"/>
  <c r="I1411" i="4"/>
  <c r="K1404" i="4"/>
  <c r="J1404" i="4"/>
  <c r="K1397" i="4"/>
  <c r="J1397" i="4"/>
  <c r="I1397" i="4"/>
  <c r="K1384" i="4"/>
  <c r="J1384" i="4"/>
  <c r="I1384" i="4"/>
  <c r="K1377" i="4"/>
  <c r="J1377" i="4"/>
  <c r="I1377" i="4"/>
  <c r="K1371" i="4"/>
  <c r="J1371" i="4"/>
  <c r="I1371" i="4"/>
  <c r="K1364" i="4"/>
  <c r="J1364" i="4"/>
  <c r="I1364" i="4"/>
  <c r="K1315" i="4"/>
  <c r="J1315" i="4"/>
  <c r="I1315" i="4"/>
  <c r="K1309" i="4"/>
  <c r="J1309" i="4"/>
  <c r="I1309" i="4"/>
  <c r="K1277" i="4"/>
  <c r="J1277" i="4"/>
  <c r="I1277" i="4"/>
  <c r="K1270" i="4"/>
  <c r="J1270" i="4"/>
  <c r="I1270" i="4"/>
  <c r="K1257" i="4"/>
  <c r="J1257" i="4"/>
  <c r="I1257" i="4"/>
  <c r="K1250" i="4"/>
  <c r="J1250" i="4"/>
  <c r="I1250" i="4"/>
  <c r="K1236" i="4"/>
  <c r="J1236" i="4"/>
  <c r="K1230" i="4"/>
  <c r="J1230" i="4"/>
  <c r="I1230" i="4"/>
  <c r="K1223" i="4"/>
  <c r="J1223" i="4"/>
  <c r="I1223" i="4"/>
  <c r="K1216" i="4"/>
  <c r="J1216" i="4"/>
  <c r="I1216" i="4"/>
  <c r="K1210" i="4"/>
  <c r="J1210" i="4"/>
  <c r="I1210" i="4"/>
  <c r="K1204" i="4"/>
  <c r="J1204" i="4"/>
  <c r="I1204" i="4"/>
  <c r="K1198" i="4"/>
  <c r="J1198" i="4"/>
  <c r="I1198" i="4"/>
  <c r="K1192" i="4"/>
  <c r="J1192" i="4"/>
  <c r="I1192" i="4"/>
  <c r="K1186" i="4"/>
  <c r="J1186" i="4"/>
  <c r="I1186" i="4"/>
  <c r="K1180" i="4"/>
  <c r="J1180" i="4"/>
  <c r="K1154" i="4"/>
  <c r="J1154" i="4"/>
  <c r="I1154" i="4"/>
  <c r="K1148" i="4"/>
  <c r="J1148" i="4"/>
  <c r="K1136" i="4"/>
  <c r="J1136" i="4"/>
  <c r="I1136" i="4"/>
  <c r="K1130" i="4"/>
  <c r="J1130" i="4"/>
  <c r="I1130" i="4"/>
  <c r="K1124" i="4"/>
  <c r="J1124" i="4"/>
  <c r="K1111" i="4"/>
  <c r="J1111" i="4"/>
  <c r="I1111" i="4"/>
  <c r="K1105" i="4"/>
  <c r="J1105" i="4"/>
  <c r="I1105" i="4"/>
  <c r="K1099" i="4"/>
  <c r="J1099" i="4"/>
  <c r="I1099" i="4"/>
  <c r="K1093" i="4"/>
  <c r="J1093" i="4"/>
  <c r="I1093" i="4"/>
  <c r="K1086" i="4"/>
  <c r="J1086" i="4"/>
  <c r="I1086" i="4"/>
  <c r="K1080" i="4"/>
  <c r="J1080" i="4"/>
  <c r="I1080" i="4"/>
  <c r="K1068" i="4"/>
  <c r="J1068" i="4"/>
  <c r="K1049" i="4"/>
  <c r="J1049" i="4"/>
  <c r="I1049" i="4"/>
  <c r="K1018" i="4"/>
  <c r="J1018" i="4"/>
  <c r="I1018" i="4"/>
  <c r="K1011" i="4"/>
  <c r="J1011" i="4"/>
  <c r="I1011" i="4"/>
  <c r="K999" i="4"/>
  <c r="J999" i="4"/>
  <c r="I999" i="4"/>
  <c r="K992" i="4"/>
  <c r="J992" i="4"/>
  <c r="I992" i="4"/>
  <c r="K980" i="4"/>
  <c r="J980" i="4"/>
  <c r="K974" i="4"/>
  <c r="J974" i="4"/>
  <c r="I974" i="4"/>
  <c r="K968" i="4"/>
  <c r="J968" i="4"/>
  <c r="I968" i="4"/>
  <c r="K961" i="4"/>
  <c r="J961" i="4"/>
  <c r="K949" i="4"/>
  <c r="J949" i="4"/>
  <c r="I949" i="4"/>
  <c r="K930" i="4"/>
  <c r="J930" i="4"/>
  <c r="I930" i="4"/>
  <c r="K924" i="4"/>
  <c r="J924" i="4"/>
  <c r="K899" i="4"/>
  <c r="J899" i="4"/>
  <c r="K880" i="4"/>
  <c r="J880" i="4"/>
  <c r="I880" i="4"/>
  <c r="K874" i="4"/>
  <c r="J874" i="4"/>
  <c r="I874" i="4"/>
  <c r="K868" i="4"/>
  <c r="J868" i="4"/>
  <c r="I868" i="4"/>
  <c r="K855" i="4"/>
  <c r="J855" i="4"/>
  <c r="I855" i="4"/>
  <c r="K849" i="4"/>
  <c r="J849" i="4"/>
  <c r="I849" i="4"/>
  <c r="K843" i="4"/>
  <c r="J843" i="4"/>
  <c r="I843" i="4"/>
  <c r="K837" i="4"/>
  <c r="J837" i="4"/>
  <c r="I837" i="4"/>
  <c r="K830" i="4"/>
  <c r="J830" i="4"/>
  <c r="I830" i="4"/>
  <c r="K824" i="4"/>
  <c r="J824" i="4"/>
  <c r="I824" i="4"/>
  <c r="K812" i="4"/>
  <c r="J812" i="4"/>
  <c r="K805" i="4"/>
  <c r="J805" i="4"/>
  <c r="I805" i="4"/>
  <c r="K791" i="4"/>
  <c r="J791" i="4"/>
  <c r="I791" i="4"/>
  <c r="K785" i="4"/>
  <c r="J785" i="4"/>
  <c r="I785" i="4"/>
  <c r="K778" i="4"/>
  <c r="J778" i="4"/>
  <c r="I778" i="4"/>
  <c r="K772" i="4"/>
  <c r="J772" i="4"/>
  <c r="K759" i="4"/>
  <c r="J759" i="4"/>
  <c r="I759" i="4"/>
  <c r="K753" i="4"/>
  <c r="J753" i="4"/>
  <c r="I753" i="4"/>
  <c r="K747" i="4"/>
  <c r="J747" i="4"/>
  <c r="I747" i="4"/>
  <c r="K741" i="4"/>
  <c r="J741" i="4"/>
  <c r="I741" i="4"/>
  <c r="K734" i="4"/>
  <c r="J734" i="4"/>
  <c r="I734" i="4"/>
  <c r="K719" i="4"/>
  <c r="J719" i="4"/>
  <c r="I719" i="4"/>
  <c r="K713" i="4"/>
  <c r="J713" i="4"/>
  <c r="I713" i="4"/>
  <c r="K699" i="4"/>
  <c r="J699" i="4"/>
  <c r="I699" i="4"/>
  <c r="K692" i="4"/>
  <c r="J692" i="4"/>
  <c r="I692" i="4"/>
  <c r="K685" i="4"/>
  <c r="J685" i="4"/>
  <c r="I685" i="4"/>
  <c r="K658" i="4"/>
  <c r="J658" i="4"/>
  <c r="I658" i="4"/>
  <c r="K647" i="4"/>
  <c r="J647" i="4"/>
  <c r="I647" i="4"/>
  <c r="K633" i="4"/>
  <c r="J633" i="4"/>
  <c r="I633" i="4"/>
  <c r="K619" i="4"/>
  <c r="J619" i="4"/>
  <c r="I619" i="4"/>
  <c r="K605" i="4"/>
  <c r="J605" i="4"/>
  <c r="I605" i="4"/>
  <c r="K599" i="4"/>
  <c r="J599" i="4"/>
  <c r="I599" i="4"/>
  <c r="K593" i="4"/>
  <c r="J593" i="4"/>
  <c r="I593" i="4"/>
  <c r="K585" i="4"/>
  <c r="J585" i="4"/>
  <c r="I585" i="4"/>
  <c r="K571" i="4"/>
  <c r="J571" i="4"/>
  <c r="I571" i="4"/>
  <c r="K563" i="4"/>
  <c r="J563" i="4"/>
  <c r="I563" i="4"/>
  <c r="K556" i="4"/>
  <c r="J556" i="4"/>
  <c r="I556" i="4"/>
  <c r="K531" i="4"/>
  <c r="J531" i="4"/>
  <c r="I531" i="4"/>
  <c r="K523" i="4"/>
  <c r="J523" i="4"/>
  <c r="K515" i="4"/>
  <c r="J515" i="4"/>
  <c r="I515" i="4"/>
  <c r="K508" i="4"/>
  <c r="J508" i="4"/>
  <c r="K500" i="4"/>
  <c r="J500" i="4"/>
  <c r="K493" i="4"/>
  <c r="J493" i="4"/>
  <c r="I493" i="4"/>
  <c r="K487" i="4"/>
  <c r="J487" i="4"/>
  <c r="I487" i="4"/>
  <c r="K480" i="4"/>
  <c r="J480" i="4"/>
  <c r="I480" i="4"/>
  <c r="K468" i="4"/>
  <c r="J468" i="4"/>
  <c r="K460" i="4"/>
  <c r="J460" i="4"/>
  <c r="K452" i="4"/>
  <c r="J452" i="4"/>
  <c r="K445" i="4"/>
  <c r="J445" i="4"/>
  <c r="I445" i="4"/>
  <c r="K437" i="4"/>
  <c r="J437" i="4"/>
  <c r="I437" i="4"/>
  <c r="K424" i="4"/>
  <c r="J424" i="4"/>
  <c r="I424" i="4"/>
  <c r="K417" i="4"/>
  <c r="J417" i="4"/>
  <c r="I417" i="4"/>
  <c r="K383" i="4"/>
  <c r="J383" i="4"/>
  <c r="I383" i="4"/>
  <c r="K313" i="4"/>
  <c r="J313" i="4"/>
  <c r="I313" i="4"/>
  <c r="K306" i="4"/>
  <c r="J306" i="4"/>
  <c r="I306" i="4"/>
  <c r="K299" i="4"/>
  <c r="J299" i="4"/>
  <c r="I299" i="4"/>
  <c r="K291" i="4"/>
  <c r="J291" i="4"/>
  <c r="I291" i="4"/>
  <c r="K187" i="4"/>
  <c r="J187" i="4"/>
  <c r="I187" i="4"/>
  <c r="K179" i="4"/>
  <c r="J179" i="4"/>
  <c r="I179" i="4"/>
  <c r="K172" i="4"/>
  <c r="J172" i="4"/>
  <c r="K164" i="4"/>
  <c r="J164" i="4"/>
  <c r="K158" i="4"/>
  <c r="J158" i="4"/>
  <c r="I158" i="4"/>
  <c r="K151" i="4"/>
  <c r="J151" i="4"/>
  <c r="I151" i="4"/>
  <c r="K136" i="4"/>
  <c r="J136" i="4"/>
  <c r="K16" i="4"/>
  <c r="J16" i="4"/>
  <c r="I16" i="4"/>
  <c r="I2059" i="4"/>
  <c r="I1504" i="4"/>
  <c r="I1258" i="4"/>
  <c r="I961" i="4"/>
  <c r="K1282" i="4"/>
  <c r="J1282" i="4"/>
  <c r="I1282" i="4"/>
  <c r="K1275" i="4"/>
  <c r="J1275" i="4"/>
  <c r="I1275" i="4"/>
  <c r="K1268" i="4"/>
  <c r="J1268" i="4"/>
  <c r="K1262" i="4"/>
  <c r="J1262" i="4"/>
  <c r="K1255" i="4"/>
  <c r="J1255" i="4"/>
  <c r="I1255" i="4"/>
  <c r="K1248" i="4"/>
  <c r="J1248" i="4"/>
  <c r="I1248" i="4"/>
  <c r="K1242" i="4"/>
  <c r="J1242" i="4"/>
  <c r="I1242" i="4"/>
  <c r="K1228" i="4"/>
  <c r="J1228" i="4"/>
  <c r="I1228" i="4"/>
  <c r="K1221" i="4"/>
  <c r="J1221" i="4"/>
  <c r="I1221" i="4"/>
  <c r="K1208" i="4"/>
  <c r="J1208" i="4"/>
  <c r="I1208" i="4"/>
  <c r="K1202" i="4"/>
  <c r="J1202" i="4"/>
  <c r="K1184" i="4"/>
  <c r="J1184" i="4"/>
  <c r="I1184" i="4"/>
  <c r="K1172" i="4"/>
  <c r="J1172" i="4"/>
  <c r="K1165" i="4"/>
  <c r="J1165" i="4"/>
  <c r="I1165" i="4"/>
  <c r="K1159" i="4"/>
  <c r="J1159" i="4"/>
  <c r="I1159" i="4"/>
  <c r="K1152" i="4"/>
  <c r="J1152" i="4"/>
  <c r="I1152" i="4"/>
  <c r="K1141" i="4"/>
  <c r="J1141" i="4"/>
  <c r="I1141" i="4"/>
  <c r="K1122" i="4"/>
  <c r="J1122" i="4"/>
  <c r="I1122" i="4"/>
  <c r="K1116" i="4"/>
  <c r="J1116" i="4"/>
  <c r="K1103" i="4"/>
  <c r="J1103" i="4"/>
  <c r="I1103" i="4"/>
  <c r="K1097" i="4"/>
  <c r="J1097" i="4"/>
  <c r="I1097" i="4"/>
  <c r="K1091" i="4"/>
  <c r="J1091" i="4"/>
  <c r="I1091" i="4"/>
  <c r="K1078" i="4"/>
  <c r="J1078" i="4"/>
  <c r="I1078" i="4"/>
  <c r="K1072" i="4"/>
  <c r="J1072" i="4"/>
  <c r="I1072" i="4"/>
  <c r="K1066" i="4"/>
  <c r="J1066" i="4"/>
  <c r="I1066" i="4"/>
  <c r="K1060" i="4"/>
  <c r="J1060" i="4"/>
  <c r="I1060" i="4"/>
  <c r="K1053" i="4"/>
  <c r="J1053" i="4"/>
  <c r="I1053" i="4"/>
  <c r="K1047" i="4"/>
  <c r="J1047" i="4"/>
  <c r="I1047" i="4"/>
  <c r="K1041" i="4"/>
  <c r="J1041" i="4"/>
  <c r="I1041" i="4"/>
  <c r="K1035" i="4"/>
  <c r="J1035" i="4"/>
  <c r="I1035" i="4"/>
  <c r="K1029" i="4"/>
  <c r="J1029" i="4"/>
  <c r="I1029" i="4"/>
  <c r="K1022" i="4"/>
  <c r="J1022" i="4"/>
  <c r="I1022" i="4"/>
  <c r="K1016" i="4"/>
  <c r="J1016" i="4"/>
  <c r="I1016" i="4"/>
  <c r="K1004" i="4"/>
  <c r="J1004" i="4"/>
  <c r="K985" i="4"/>
  <c r="J985" i="4"/>
  <c r="I985" i="4"/>
  <c r="K978" i="4"/>
  <c r="J978" i="4"/>
  <c r="K966" i="4"/>
  <c r="J966" i="4"/>
  <c r="I966" i="4"/>
  <c r="K959" i="4"/>
  <c r="J959" i="4"/>
  <c r="I959" i="4"/>
  <c r="K954" i="4"/>
  <c r="J954" i="4"/>
  <c r="I954" i="4"/>
  <c r="K947" i="4"/>
  <c r="J947" i="4"/>
  <c r="I947" i="4"/>
  <c r="K941" i="4"/>
  <c r="J941" i="4"/>
  <c r="I941" i="4"/>
  <c r="K935" i="4"/>
  <c r="J935" i="4"/>
  <c r="I935" i="4"/>
  <c r="K928" i="4"/>
  <c r="J928" i="4"/>
  <c r="I928" i="4"/>
  <c r="K916" i="4"/>
  <c r="J916" i="4"/>
  <c r="K910" i="4"/>
  <c r="J910" i="4"/>
  <c r="I910" i="4"/>
  <c r="K904" i="4"/>
  <c r="J904" i="4"/>
  <c r="I904" i="4"/>
  <c r="K897" i="4"/>
  <c r="J897" i="4"/>
  <c r="I897" i="4"/>
  <c r="K891" i="4"/>
  <c r="J891" i="4"/>
  <c r="K885" i="4"/>
  <c r="J885" i="4"/>
  <c r="I885" i="4"/>
  <c r="K866" i="4"/>
  <c r="J866" i="4"/>
  <c r="I866" i="4"/>
  <c r="K860" i="4"/>
  <c r="J860" i="4"/>
  <c r="I860" i="4"/>
  <c r="K847" i="4"/>
  <c r="J847" i="4"/>
  <c r="I847" i="4"/>
  <c r="K841" i="4"/>
  <c r="J841" i="4"/>
  <c r="I841" i="4"/>
  <c r="K835" i="4"/>
  <c r="J835" i="4"/>
  <c r="I835" i="4"/>
  <c r="K822" i="4"/>
  <c r="J822" i="4"/>
  <c r="I822" i="4"/>
  <c r="K816" i="4"/>
  <c r="J816" i="4"/>
  <c r="I816" i="4"/>
  <c r="K810" i="4"/>
  <c r="J810" i="4"/>
  <c r="I810" i="4"/>
  <c r="K803" i="4"/>
  <c r="J803" i="4"/>
  <c r="K796" i="4"/>
  <c r="J796" i="4"/>
  <c r="K783" i="4"/>
  <c r="J783" i="4"/>
  <c r="I783" i="4"/>
  <c r="K770" i="4"/>
  <c r="J770" i="4"/>
  <c r="I770" i="4"/>
  <c r="K764" i="4"/>
  <c r="J764" i="4"/>
  <c r="K751" i="4"/>
  <c r="J751" i="4"/>
  <c r="I751" i="4"/>
  <c r="K745" i="4"/>
  <c r="J745" i="4"/>
  <c r="I745" i="4"/>
  <c r="K739" i="4"/>
  <c r="J739" i="4"/>
  <c r="I739" i="4"/>
  <c r="K732" i="4"/>
  <c r="J732" i="4"/>
  <c r="K704" i="4"/>
  <c r="J704" i="4"/>
  <c r="I704" i="4"/>
  <c r="K697" i="4"/>
  <c r="J697" i="4"/>
  <c r="I697" i="4"/>
  <c r="K690" i="4"/>
  <c r="J690" i="4"/>
  <c r="I690" i="4"/>
  <c r="K683" i="4"/>
  <c r="J683" i="4"/>
  <c r="I683" i="4"/>
  <c r="K676" i="4"/>
  <c r="J676" i="4"/>
  <c r="K669" i="4"/>
  <c r="J669" i="4"/>
  <c r="I669" i="4"/>
  <c r="K663" i="4"/>
  <c r="J663" i="4"/>
  <c r="I663" i="4"/>
  <c r="K645" i="4"/>
  <c r="J645" i="4"/>
  <c r="I645" i="4"/>
  <c r="K638" i="4"/>
  <c r="J638" i="4"/>
  <c r="I638" i="4"/>
  <c r="K631" i="4"/>
  <c r="J631" i="4"/>
  <c r="I631" i="4"/>
  <c r="K617" i="4"/>
  <c r="J617" i="4"/>
  <c r="I617" i="4"/>
  <c r="K604" i="4"/>
  <c r="J604" i="4"/>
  <c r="K598" i="4"/>
  <c r="J598" i="4"/>
  <c r="I598" i="4"/>
  <c r="K569" i="4"/>
  <c r="J569" i="4"/>
  <c r="I569" i="4"/>
  <c r="K555" i="4"/>
  <c r="J555" i="4"/>
  <c r="I555" i="4"/>
  <c r="K541" i="4"/>
  <c r="J541" i="4"/>
  <c r="I541" i="4"/>
  <c r="K535" i="4"/>
  <c r="J535" i="4"/>
  <c r="I535" i="4"/>
  <c r="K529" i="4"/>
  <c r="J529" i="4"/>
  <c r="I529" i="4"/>
  <c r="K521" i="4"/>
  <c r="J521" i="4"/>
  <c r="I521" i="4"/>
  <c r="K485" i="4"/>
  <c r="J485" i="4"/>
  <c r="I485" i="4"/>
  <c r="K458" i="4"/>
  <c r="J458" i="4"/>
  <c r="I458" i="4"/>
  <c r="K435" i="4"/>
  <c r="J435" i="4"/>
  <c r="K428" i="4"/>
  <c r="J428" i="4"/>
  <c r="K396" i="4"/>
  <c r="J396" i="4"/>
  <c r="K388" i="4"/>
  <c r="J388" i="4"/>
  <c r="I388" i="4"/>
  <c r="K381" i="4"/>
  <c r="J381" i="4"/>
  <c r="I381" i="4"/>
  <c r="K342" i="4"/>
  <c r="J342" i="4"/>
  <c r="I342" i="4"/>
  <c r="K335" i="4"/>
  <c r="J335" i="4"/>
  <c r="I335" i="4"/>
  <c r="K327" i="4"/>
  <c r="J327" i="4"/>
  <c r="I327" i="4"/>
  <c r="K319" i="4"/>
  <c r="J319" i="4"/>
  <c r="I319" i="4"/>
  <c r="K216" i="4"/>
  <c r="J216" i="4"/>
  <c r="I216" i="4"/>
  <c r="K208" i="4"/>
  <c r="J208" i="4"/>
  <c r="I208" i="4"/>
  <c r="K201" i="4"/>
  <c r="J201" i="4"/>
  <c r="I201" i="4"/>
  <c r="K193" i="4"/>
  <c r="J193" i="4"/>
  <c r="I193" i="4"/>
  <c r="K52" i="4"/>
  <c r="J52" i="4"/>
  <c r="I52" i="4"/>
  <c r="K45" i="4"/>
  <c r="J45" i="4"/>
  <c r="I45" i="4"/>
  <c r="K37" i="4"/>
  <c r="J37" i="4"/>
  <c r="I37" i="4"/>
  <c r="K30" i="4"/>
  <c r="J30" i="4"/>
  <c r="I30" i="4"/>
  <c r="K22" i="4"/>
  <c r="J22" i="4"/>
  <c r="I22" i="4"/>
  <c r="I2245" i="4"/>
  <c r="I2157" i="4"/>
  <c r="I1447" i="4"/>
  <c r="I891" i="4"/>
  <c r="K2524" i="4"/>
  <c r="J2524" i="4"/>
  <c r="K2506" i="4"/>
  <c r="J2506" i="4"/>
  <c r="I2506" i="4"/>
  <c r="K2488" i="4"/>
  <c r="J2488" i="4"/>
  <c r="I2488" i="4"/>
  <c r="K2483" i="4"/>
  <c r="J2483" i="4"/>
  <c r="I2483" i="4"/>
  <c r="K2465" i="4"/>
  <c r="J2465" i="4"/>
  <c r="I2465" i="4"/>
  <c r="K2460" i="4"/>
  <c r="J2460" i="4"/>
  <c r="K2442" i="4"/>
  <c r="J2442" i="4"/>
  <c r="I2442" i="4"/>
  <c r="K2434" i="4"/>
  <c r="J2434" i="4"/>
  <c r="I2434" i="4"/>
  <c r="K2426" i="4"/>
  <c r="J2426" i="4"/>
  <c r="I2426" i="4"/>
  <c r="K2418" i="4"/>
  <c r="J2418" i="4"/>
  <c r="I2418" i="4"/>
  <c r="K2410" i="4"/>
  <c r="J2410" i="4"/>
  <c r="I2410" i="4"/>
  <c r="K2402" i="4"/>
  <c r="J2402" i="4"/>
  <c r="I2402" i="4"/>
  <c r="K2394" i="4"/>
  <c r="J2394" i="4"/>
  <c r="I2394" i="4"/>
  <c r="K2386" i="4"/>
  <c r="J2386" i="4"/>
  <c r="I2386" i="4"/>
  <c r="K2378" i="4"/>
  <c r="J2378" i="4"/>
  <c r="I2378" i="4"/>
  <c r="K2370" i="4"/>
  <c r="J2370" i="4"/>
  <c r="I2370" i="4"/>
  <c r="K2362" i="4"/>
  <c r="J2362" i="4"/>
  <c r="I2362" i="4"/>
  <c r="K2354" i="4"/>
  <c r="J2354" i="4"/>
  <c r="I2354" i="4"/>
  <c r="K2346" i="4"/>
  <c r="J2346" i="4"/>
  <c r="I2346" i="4"/>
  <c r="K2338" i="4"/>
  <c r="J2338" i="4"/>
  <c r="I2338" i="4"/>
  <c r="K2330" i="4"/>
  <c r="J2330" i="4"/>
  <c r="I2330" i="4"/>
  <c r="K2322" i="4"/>
  <c r="J2322" i="4"/>
  <c r="I2322" i="4"/>
  <c r="K2314" i="4"/>
  <c r="J2314" i="4"/>
  <c r="I2314" i="4"/>
  <c r="K2306" i="4"/>
  <c r="J2306" i="4"/>
  <c r="I2306" i="4"/>
  <c r="K2298" i="4"/>
  <c r="J2298" i="4"/>
  <c r="I2298" i="4"/>
  <c r="K2290" i="4"/>
  <c r="J2290" i="4"/>
  <c r="I2290" i="4"/>
  <c r="K2282" i="4"/>
  <c r="J2282" i="4"/>
  <c r="I2282" i="4"/>
  <c r="K2274" i="4"/>
  <c r="J2274" i="4"/>
  <c r="I2274" i="4"/>
  <c r="K2266" i="4"/>
  <c r="J2266" i="4"/>
  <c r="I2266" i="4"/>
  <c r="K2258" i="4"/>
  <c r="J2258" i="4"/>
  <c r="I2258" i="4"/>
  <c r="K2250" i="4"/>
  <c r="J2250" i="4"/>
  <c r="K2242" i="4"/>
  <c r="J2242" i="4"/>
  <c r="I2242" i="4"/>
  <c r="K2234" i="4"/>
  <c r="J2234" i="4"/>
  <c r="I2234" i="4"/>
  <c r="K2226" i="4"/>
  <c r="J2226" i="4"/>
  <c r="K2218" i="4"/>
  <c r="J2218" i="4"/>
  <c r="I2218" i="4"/>
  <c r="K2210" i="4"/>
  <c r="J2210" i="4"/>
  <c r="I2210" i="4"/>
  <c r="K2202" i="4"/>
  <c r="J2202" i="4"/>
  <c r="K2194" i="4"/>
  <c r="J2194" i="4"/>
  <c r="I2194" i="4"/>
  <c r="K2186" i="4"/>
  <c r="J2186" i="4"/>
  <c r="I2186" i="4"/>
  <c r="K2178" i="4"/>
  <c r="J2178" i="4"/>
  <c r="K2170" i="4"/>
  <c r="J2170" i="4"/>
  <c r="I2170" i="4"/>
  <c r="K2162" i="4"/>
  <c r="J2162" i="4"/>
  <c r="I2162" i="4"/>
  <c r="K2154" i="4"/>
  <c r="J2154" i="4"/>
  <c r="I2154" i="4"/>
  <c r="K2146" i="4"/>
  <c r="J2146" i="4"/>
  <c r="I2146" i="4"/>
  <c r="K2139" i="4"/>
  <c r="J2139" i="4"/>
  <c r="I2139" i="4"/>
  <c r="K2131" i="4"/>
  <c r="J2131" i="4"/>
  <c r="I2131" i="4"/>
  <c r="K2119" i="4"/>
  <c r="J2119" i="4"/>
  <c r="I2119" i="4"/>
  <c r="K2105" i="4"/>
  <c r="J2105" i="4"/>
  <c r="I2105" i="4"/>
  <c r="K2098" i="4"/>
  <c r="J2098" i="4"/>
  <c r="I2098" i="4"/>
  <c r="K2074" i="4"/>
  <c r="J2074" i="4"/>
  <c r="I2074" i="4"/>
  <c r="K2068" i="4"/>
  <c r="J2068" i="4"/>
  <c r="I2068" i="4"/>
  <c r="K2062" i="4"/>
  <c r="J2062" i="4"/>
  <c r="I2062" i="4"/>
  <c r="K2050" i="4"/>
  <c r="J2050" i="4"/>
  <c r="I2050" i="4"/>
  <c r="K2039" i="4"/>
  <c r="J2039" i="4"/>
  <c r="I2039" i="4"/>
  <c r="K2002" i="4"/>
  <c r="J2002" i="4"/>
  <c r="I2002" i="4"/>
  <c r="K1969" i="4"/>
  <c r="J1969" i="4"/>
  <c r="I1969" i="4"/>
  <c r="K1963" i="4"/>
  <c r="J1963" i="4"/>
  <c r="I1963" i="4"/>
  <c r="K1945" i="4"/>
  <c r="J1945" i="4"/>
  <c r="I1945" i="4"/>
  <c r="K1939" i="4"/>
  <c r="J1939" i="4"/>
  <c r="I1939" i="4"/>
  <c r="K1933" i="4"/>
  <c r="J1933" i="4"/>
  <c r="I1933" i="4"/>
  <c r="K1920" i="4"/>
  <c r="J1920" i="4"/>
  <c r="I1920" i="4"/>
  <c r="K1915" i="4"/>
  <c r="J1915" i="4"/>
  <c r="I1915" i="4"/>
  <c r="K1903" i="4"/>
  <c r="J1903" i="4"/>
  <c r="I1903" i="4"/>
  <c r="K1897" i="4"/>
  <c r="J1897" i="4"/>
  <c r="I1897" i="4"/>
  <c r="K1892" i="4"/>
  <c r="J1892" i="4"/>
  <c r="I1892" i="4"/>
  <c r="K1880" i="4"/>
  <c r="J1880" i="4"/>
  <c r="I1880" i="4"/>
  <c r="K1874" i="4"/>
  <c r="J1874" i="4"/>
  <c r="I1874" i="4"/>
  <c r="K1856" i="4"/>
  <c r="J1856" i="4"/>
  <c r="I1856" i="4"/>
  <c r="K1851" i="4"/>
  <c r="J1851" i="4"/>
  <c r="I1851" i="4"/>
  <c r="K1839" i="4"/>
  <c r="J1839" i="4"/>
  <c r="I1839" i="4"/>
  <c r="K1833" i="4"/>
  <c r="J1833" i="4"/>
  <c r="I1833" i="4"/>
  <c r="K1828" i="4"/>
  <c r="J1828" i="4"/>
  <c r="K1816" i="4"/>
  <c r="J1816" i="4"/>
  <c r="I1816" i="4"/>
  <c r="K1810" i="4"/>
  <c r="J1810" i="4"/>
  <c r="I1810" i="4"/>
  <c r="K1792" i="4"/>
  <c r="J1792" i="4"/>
  <c r="I1792" i="4"/>
  <c r="K1787" i="4"/>
  <c r="J1787" i="4"/>
  <c r="I1787" i="4"/>
  <c r="K1775" i="4"/>
  <c r="J1775" i="4"/>
  <c r="I1775" i="4"/>
  <c r="K1769" i="4"/>
  <c r="J1769" i="4"/>
  <c r="I1769" i="4"/>
  <c r="K1764" i="4"/>
  <c r="J1764" i="4"/>
  <c r="K1752" i="4"/>
  <c r="J1752" i="4"/>
  <c r="I1752" i="4"/>
  <c r="K1746" i="4"/>
  <c r="J1746" i="4"/>
  <c r="I1746" i="4"/>
  <c r="K1728" i="4"/>
  <c r="J1728" i="4"/>
  <c r="I1728" i="4"/>
  <c r="K1723" i="4"/>
  <c r="J1723" i="4"/>
  <c r="I1723" i="4"/>
  <c r="K1711" i="4"/>
  <c r="J1711" i="4"/>
  <c r="I1711" i="4"/>
  <c r="K1705" i="4"/>
  <c r="J1705" i="4"/>
  <c r="I1705" i="4"/>
  <c r="K1700" i="4"/>
  <c r="J1700" i="4"/>
  <c r="I1700" i="4"/>
  <c r="K1688" i="4"/>
  <c r="J1688" i="4"/>
  <c r="K1682" i="4"/>
  <c r="J1682" i="4"/>
  <c r="I1682" i="4"/>
  <c r="K1664" i="4"/>
  <c r="J1664" i="4"/>
  <c r="I1664" i="4"/>
  <c r="K1659" i="4"/>
  <c r="J1659" i="4"/>
  <c r="I1659" i="4"/>
  <c r="K1647" i="4"/>
  <c r="J1647" i="4"/>
  <c r="I1647" i="4"/>
  <c r="K1641" i="4"/>
  <c r="J1641" i="4"/>
  <c r="I1641" i="4"/>
  <c r="K1636" i="4"/>
  <c r="J1636" i="4"/>
  <c r="K1624" i="4"/>
  <c r="J1624" i="4"/>
  <c r="I1624" i="4"/>
  <c r="K1618" i="4"/>
  <c r="J1618" i="4"/>
  <c r="I1618" i="4"/>
  <c r="K1600" i="4"/>
  <c r="J1600" i="4"/>
  <c r="I1600" i="4"/>
  <c r="K1595" i="4"/>
  <c r="J1595" i="4"/>
  <c r="I1595" i="4"/>
  <c r="K1583" i="4"/>
  <c r="J1583" i="4"/>
  <c r="I1583" i="4"/>
  <c r="K1577" i="4"/>
  <c r="J1577" i="4"/>
  <c r="I1577" i="4"/>
  <c r="K1572" i="4"/>
  <c r="J1572" i="4"/>
  <c r="K1560" i="4"/>
  <c r="J1560" i="4"/>
  <c r="I1560" i="4"/>
  <c r="K1554" i="4"/>
  <c r="J1554" i="4"/>
  <c r="K1536" i="4"/>
  <c r="J1536" i="4"/>
  <c r="I1536" i="4"/>
  <c r="K1531" i="4"/>
  <c r="J1531" i="4"/>
  <c r="I1531" i="4"/>
  <c r="K1519" i="4"/>
  <c r="J1519" i="4"/>
  <c r="I1519" i="4"/>
  <c r="K1513" i="4"/>
  <c r="J1513" i="4"/>
  <c r="I1513" i="4"/>
  <c r="K1508" i="4"/>
  <c r="J1508" i="4"/>
  <c r="K1496" i="4"/>
  <c r="J1496" i="4"/>
  <c r="I1496" i="4"/>
  <c r="K1490" i="4"/>
  <c r="J1490" i="4"/>
  <c r="I1490" i="4"/>
  <c r="K1472" i="4"/>
  <c r="J1472" i="4"/>
  <c r="I1472" i="4"/>
  <c r="K1458" i="4"/>
  <c r="J1458" i="4"/>
  <c r="I1458" i="4"/>
  <c r="K1451" i="4"/>
  <c r="J1451" i="4"/>
  <c r="I1451" i="4"/>
  <c r="K1444" i="4"/>
  <c r="J1444" i="4"/>
  <c r="K1437" i="4"/>
  <c r="J1437" i="4"/>
  <c r="I1437" i="4"/>
  <c r="K1430" i="4"/>
  <c r="J1430" i="4"/>
  <c r="I1430" i="4"/>
  <c r="K1416" i="4"/>
  <c r="J1416" i="4"/>
  <c r="I1416" i="4"/>
  <c r="K1408" i="4"/>
  <c r="J1408" i="4"/>
  <c r="I1408" i="4"/>
  <c r="K1394" i="4"/>
  <c r="J1394" i="4"/>
  <c r="I1394" i="4"/>
  <c r="K1388" i="4"/>
  <c r="J1388" i="4"/>
  <c r="I1388" i="4"/>
  <c r="K1381" i="4"/>
  <c r="J1381" i="4"/>
  <c r="I1381" i="4"/>
  <c r="K1356" i="4"/>
  <c r="J1356" i="4"/>
  <c r="I1356" i="4"/>
  <c r="K1350" i="4"/>
  <c r="J1350" i="4"/>
  <c r="I1350" i="4"/>
  <c r="K1344" i="4"/>
  <c r="J1344" i="4"/>
  <c r="I1344" i="4"/>
  <c r="K1338" i="4"/>
  <c r="J1338" i="4"/>
  <c r="I1338" i="4"/>
  <c r="K1332" i="4"/>
  <c r="J1332" i="4"/>
  <c r="K1325" i="4"/>
  <c r="J1325" i="4"/>
  <c r="K1306" i="4"/>
  <c r="J1306" i="4"/>
  <c r="I1306" i="4"/>
  <c r="K1301" i="4"/>
  <c r="J1301" i="4"/>
  <c r="I1301" i="4"/>
  <c r="K1288" i="4"/>
  <c r="J1288" i="4"/>
  <c r="I1288" i="4"/>
  <c r="K1281" i="4"/>
  <c r="J1281" i="4"/>
  <c r="I1281" i="4"/>
  <c r="K1261" i="4"/>
  <c r="J1261" i="4"/>
  <c r="I1261" i="4"/>
  <c r="K1254" i="4"/>
  <c r="J1254" i="4"/>
  <c r="I1254" i="4"/>
  <c r="K1241" i="4"/>
  <c r="J1241" i="4"/>
  <c r="I1241" i="4"/>
  <c r="K1234" i="4"/>
  <c r="J1234" i="4"/>
  <c r="I1234" i="4"/>
  <c r="K1220" i="4"/>
  <c r="J1220" i="4"/>
  <c r="I1220" i="4"/>
  <c r="K1214" i="4"/>
  <c r="J1214" i="4"/>
  <c r="I1214" i="4"/>
  <c r="K1207" i="4"/>
  <c r="J1207" i="4"/>
  <c r="I1207" i="4"/>
  <c r="K1196" i="4"/>
  <c r="J1196" i="4"/>
  <c r="I1196" i="4"/>
  <c r="K1178" i="4"/>
  <c r="J1178" i="4"/>
  <c r="I1178" i="4"/>
  <c r="K1171" i="4"/>
  <c r="J1171" i="4"/>
  <c r="I1171" i="4"/>
  <c r="K1146" i="4"/>
  <c r="J1146" i="4"/>
  <c r="I1146" i="4"/>
  <c r="K1140" i="4"/>
  <c r="J1140" i="4"/>
  <c r="K1134" i="4"/>
  <c r="J1134" i="4"/>
  <c r="I1134" i="4"/>
  <c r="K1128" i="4"/>
  <c r="J1128" i="4"/>
  <c r="I1128" i="4"/>
  <c r="K1121" i="4"/>
  <c r="J1121" i="4"/>
  <c r="I1121" i="4"/>
  <c r="K1109" i="4"/>
  <c r="J1109" i="4"/>
  <c r="I1109" i="4"/>
  <c r="K1090" i="4"/>
  <c r="J1090" i="4"/>
  <c r="I1090" i="4"/>
  <c r="K1084" i="4"/>
  <c r="J1084" i="4"/>
  <c r="K1059" i="4"/>
  <c r="J1059" i="4"/>
  <c r="I1059" i="4"/>
  <c r="K1040" i="4"/>
  <c r="J1040" i="4"/>
  <c r="I1040" i="4"/>
  <c r="K1034" i="4"/>
  <c r="J1034" i="4"/>
  <c r="I1034" i="4"/>
  <c r="K1028" i="4"/>
  <c r="J1028" i="4"/>
  <c r="I1028" i="4"/>
  <c r="K1015" i="4"/>
  <c r="J1015" i="4"/>
  <c r="I1015" i="4"/>
  <c r="K1009" i="4"/>
  <c r="J1009" i="4"/>
  <c r="I1009" i="4"/>
  <c r="K1003" i="4"/>
  <c r="J1003" i="4"/>
  <c r="I1003" i="4"/>
  <c r="K997" i="4"/>
  <c r="J997" i="4"/>
  <c r="I997" i="4"/>
  <c r="K990" i="4"/>
  <c r="J990" i="4"/>
  <c r="I990" i="4"/>
  <c r="K984" i="4"/>
  <c r="J984" i="4"/>
  <c r="I984" i="4"/>
  <c r="K972" i="4"/>
  <c r="J972" i="4"/>
  <c r="K953" i="4"/>
  <c r="J953" i="4"/>
  <c r="I953" i="4"/>
  <c r="K922" i="4"/>
  <c r="J922" i="4"/>
  <c r="I922" i="4"/>
  <c r="K915" i="4"/>
  <c r="J915" i="4"/>
  <c r="I915" i="4"/>
  <c r="K903" i="4"/>
  <c r="J903" i="4"/>
  <c r="I903" i="4"/>
  <c r="K896" i="4"/>
  <c r="J896" i="4"/>
  <c r="I896" i="4"/>
  <c r="K884" i="4"/>
  <c r="J884" i="4"/>
  <c r="I884" i="4"/>
  <c r="K878" i="4"/>
  <c r="J878" i="4"/>
  <c r="I878" i="4"/>
  <c r="K872" i="4"/>
  <c r="J872" i="4"/>
  <c r="I872" i="4"/>
  <c r="K865" i="4"/>
  <c r="J865" i="4"/>
  <c r="I865" i="4"/>
  <c r="K853" i="4"/>
  <c r="J853" i="4"/>
  <c r="I853" i="4"/>
  <c r="K834" i="4"/>
  <c r="J834" i="4"/>
  <c r="I834" i="4"/>
  <c r="K828" i="4"/>
  <c r="J828" i="4"/>
  <c r="K802" i="4"/>
  <c r="J802" i="4"/>
  <c r="I802" i="4"/>
  <c r="K789" i="4"/>
  <c r="J789" i="4"/>
  <c r="I789" i="4"/>
  <c r="K776" i="4"/>
  <c r="J776" i="4"/>
  <c r="I776" i="4"/>
  <c r="K769" i="4"/>
  <c r="J769" i="4"/>
  <c r="I769" i="4"/>
  <c r="K763" i="4"/>
  <c r="J763" i="4"/>
  <c r="I763" i="4"/>
  <c r="K757" i="4"/>
  <c r="J757" i="4"/>
  <c r="I757" i="4"/>
  <c r="K738" i="4"/>
  <c r="J738" i="4"/>
  <c r="I738" i="4"/>
  <c r="K731" i="4"/>
  <c r="J731" i="4"/>
  <c r="I731" i="4"/>
  <c r="K717" i="4"/>
  <c r="J717" i="4"/>
  <c r="I717" i="4"/>
  <c r="K711" i="4"/>
  <c r="J711" i="4"/>
  <c r="I711" i="4"/>
  <c r="K703" i="4"/>
  <c r="J703" i="4"/>
  <c r="I703" i="4"/>
  <c r="K682" i="4"/>
  <c r="J682" i="4"/>
  <c r="I682" i="4"/>
  <c r="K650" i="4"/>
  <c r="J650" i="4"/>
  <c r="I650" i="4"/>
  <c r="K644" i="4"/>
  <c r="J644" i="4"/>
  <c r="K637" i="4"/>
  <c r="J637" i="4"/>
  <c r="I637" i="4"/>
  <c r="K623" i="4"/>
  <c r="J623" i="4"/>
  <c r="I623" i="4"/>
  <c r="K610" i="4"/>
  <c r="J610" i="4"/>
  <c r="I610" i="4"/>
  <c r="K597" i="4"/>
  <c r="J597" i="4"/>
  <c r="I597" i="4"/>
  <c r="K582" i="4"/>
  <c r="J582" i="4"/>
  <c r="I582" i="4"/>
  <c r="K575" i="4"/>
  <c r="J575" i="4"/>
  <c r="I575" i="4"/>
  <c r="K568" i="4"/>
  <c r="J568" i="4"/>
  <c r="I568" i="4"/>
  <c r="K547" i="4"/>
  <c r="J547" i="4"/>
  <c r="I547" i="4"/>
  <c r="K528" i="4"/>
  <c r="J528" i="4"/>
  <c r="I528" i="4"/>
  <c r="K512" i="4"/>
  <c r="J512" i="4"/>
  <c r="I512" i="4"/>
  <c r="K505" i="4"/>
  <c r="J505" i="4"/>
  <c r="I505" i="4"/>
  <c r="K491" i="4"/>
  <c r="J491" i="4"/>
  <c r="I491" i="4"/>
  <c r="K465" i="4"/>
  <c r="J465" i="4"/>
  <c r="I465" i="4"/>
  <c r="K457" i="4"/>
  <c r="J457" i="4"/>
  <c r="I457" i="4"/>
  <c r="K421" i="4"/>
  <c r="J421" i="4"/>
  <c r="I421" i="4"/>
  <c r="K403" i="4"/>
  <c r="J403" i="4"/>
  <c r="I403" i="4"/>
  <c r="K395" i="4"/>
  <c r="J395" i="4"/>
  <c r="I395" i="4"/>
  <c r="K387" i="4"/>
  <c r="J387" i="4"/>
  <c r="I387" i="4"/>
  <c r="K380" i="4"/>
  <c r="J380" i="4"/>
  <c r="I380" i="4"/>
  <c r="K373" i="4"/>
  <c r="J373" i="4"/>
  <c r="I373" i="4"/>
  <c r="K348" i="4"/>
  <c r="J348" i="4"/>
  <c r="I348" i="4"/>
  <c r="K341" i="4"/>
  <c r="J341" i="4"/>
  <c r="I341" i="4"/>
  <c r="K334" i="4"/>
  <c r="J334" i="4"/>
  <c r="I334" i="4"/>
  <c r="K326" i="4"/>
  <c r="J326" i="4"/>
  <c r="I326" i="4"/>
  <c r="K288" i="4"/>
  <c r="J288" i="4"/>
  <c r="I288" i="4"/>
  <c r="K244" i="4"/>
  <c r="J244" i="4"/>
  <c r="K237" i="4"/>
  <c r="J237" i="4"/>
  <c r="I237" i="4"/>
  <c r="K229" i="4"/>
  <c r="J229" i="4"/>
  <c r="I229" i="4"/>
  <c r="K223" i="4"/>
  <c r="J223" i="4"/>
  <c r="I223" i="4"/>
  <c r="K215" i="4"/>
  <c r="J215" i="4"/>
  <c r="I215" i="4"/>
  <c r="K200" i="4"/>
  <c r="J200" i="4"/>
  <c r="I200" i="4"/>
  <c r="K192" i="4"/>
  <c r="J192" i="4"/>
  <c r="I192" i="4"/>
  <c r="K66" i="4"/>
  <c r="J66" i="4"/>
  <c r="I66" i="4"/>
  <c r="K59" i="4"/>
  <c r="J59" i="4"/>
  <c r="I59" i="4"/>
  <c r="K51" i="4"/>
  <c r="J51" i="4"/>
  <c r="K44" i="4"/>
  <c r="J44" i="4"/>
  <c r="I44" i="4"/>
  <c r="K36" i="4"/>
  <c r="J36" i="4"/>
  <c r="I36" i="4"/>
  <c r="K29" i="4"/>
  <c r="J29" i="4"/>
  <c r="I29" i="4"/>
  <c r="I2226" i="4"/>
  <c r="I1789" i="4"/>
  <c r="I1597" i="4"/>
  <c r="I803" i="4"/>
  <c r="I435" i="4"/>
  <c r="K2409" i="4"/>
  <c r="J2409" i="4"/>
  <c r="K2401" i="4"/>
  <c r="J2401" i="4"/>
  <c r="I2401" i="4"/>
  <c r="K2393" i="4"/>
  <c r="J2393" i="4"/>
  <c r="I2393" i="4"/>
  <c r="K2385" i="4"/>
  <c r="J2385" i="4"/>
  <c r="I2385" i="4"/>
  <c r="K2377" i="4"/>
  <c r="J2377" i="4"/>
  <c r="I2377" i="4"/>
  <c r="K2369" i="4"/>
  <c r="J2369" i="4"/>
  <c r="K2361" i="4"/>
  <c r="J2361" i="4"/>
  <c r="I2361" i="4"/>
  <c r="K2353" i="4"/>
  <c r="J2353" i="4"/>
  <c r="I2353" i="4"/>
  <c r="K2345" i="4"/>
  <c r="J2345" i="4"/>
  <c r="K2337" i="4"/>
  <c r="J2337" i="4"/>
  <c r="I2337" i="4"/>
  <c r="K2329" i="4"/>
  <c r="J2329" i="4"/>
  <c r="I2329" i="4"/>
  <c r="K2321" i="4"/>
  <c r="J2321" i="4"/>
  <c r="I2321" i="4"/>
  <c r="K2313" i="4"/>
  <c r="J2313" i="4"/>
  <c r="I2313" i="4"/>
  <c r="K2305" i="4"/>
  <c r="J2305" i="4"/>
  <c r="I2305" i="4"/>
  <c r="K2297" i="4"/>
  <c r="J2297" i="4"/>
  <c r="K2289" i="4"/>
  <c r="J2289" i="4"/>
  <c r="I2289" i="4"/>
  <c r="K2281" i="4"/>
  <c r="J2281" i="4"/>
  <c r="I2281" i="4"/>
  <c r="K2273" i="4"/>
  <c r="J2273" i="4"/>
  <c r="I2273" i="4"/>
  <c r="K2265" i="4"/>
  <c r="J2265" i="4"/>
  <c r="I2265" i="4"/>
  <c r="K2257" i="4"/>
  <c r="J2257" i="4"/>
  <c r="I2257" i="4"/>
  <c r="K2249" i="4"/>
  <c r="J2249" i="4"/>
  <c r="I2249" i="4"/>
  <c r="K2241" i="4"/>
  <c r="J2241" i="4"/>
  <c r="I2241" i="4"/>
  <c r="K2233" i="4"/>
  <c r="J2233" i="4"/>
  <c r="I2233" i="4"/>
  <c r="K2225" i="4"/>
  <c r="J2225" i="4"/>
  <c r="K2217" i="4"/>
  <c r="J2217" i="4"/>
  <c r="I2217" i="4"/>
  <c r="K2209" i="4"/>
  <c r="J2209" i="4"/>
  <c r="I2209" i="4"/>
  <c r="K2201" i="4"/>
  <c r="J2201" i="4"/>
  <c r="I2201" i="4"/>
  <c r="K2193" i="4"/>
  <c r="J2193" i="4"/>
  <c r="I2193" i="4"/>
  <c r="K2185" i="4"/>
  <c r="J2185" i="4"/>
  <c r="I2185" i="4"/>
  <c r="K2177" i="4"/>
  <c r="J2177" i="4"/>
  <c r="I2177" i="4"/>
  <c r="K2169" i="4"/>
  <c r="J2169" i="4"/>
  <c r="I2169" i="4"/>
  <c r="K2161" i="4"/>
  <c r="J2161" i="4"/>
  <c r="I2161" i="4"/>
  <c r="K2153" i="4"/>
  <c r="J2153" i="4"/>
  <c r="I2153" i="4"/>
  <c r="K2145" i="4"/>
  <c r="J2145" i="4"/>
  <c r="I2145" i="4"/>
  <c r="K2138" i="4"/>
  <c r="J2138" i="4"/>
  <c r="I2138" i="4"/>
  <c r="K2130" i="4"/>
  <c r="J2130" i="4"/>
  <c r="K2118" i="4"/>
  <c r="J2118" i="4"/>
  <c r="I2118" i="4"/>
  <c r="K2111" i="4"/>
  <c r="J2111" i="4"/>
  <c r="I2111" i="4"/>
  <c r="K2104" i="4"/>
  <c r="J2104" i="4"/>
  <c r="I2104" i="4"/>
  <c r="K2097" i="4"/>
  <c r="J2097" i="4"/>
  <c r="I2097" i="4"/>
  <c r="K2079" i="4"/>
  <c r="J2079" i="4"/>
  <c r="I2079" i="4"/>
  <c r="K2073" i="4"/>
  <c r="J2073" i="4"/>
  <c r="I2073" i="4"/>
  <c r="K2067" i="4"/>
  <c r="J2067" i="4"/>
  <c r="I2067" i="4"/>
  <c r="K2061" i="4"/>
  <c r="J2061" i="4"/>
  <c r="I2061" i="4"/>
  <c r="K2049" i="4"/>
  <c r="J2049" i="4"/>
  <c r="I2049" i="4"/>
  <c r="K2044" i="4"/>
  <c r="J2044" i="4"/>
  <c r="I2044" i="4"/>
  <c r="K2038" i="4"/>
  <c r="J2038" i="4"/>
  <c r="I2038" i="4"/>
  <c r="K2032" i="4"/>
  <c r="J2032" i="4"/>
  <c r="I2032" i="4"/>
  <c r="K2027" i="4"/>
  <c r="J2027" i="4"/>
  <c r="I2027" i="4"/>
  <c r="K2011" i="4"/>
  <c r="J2011" i="4"/>
  <c r="I2011" i="4"/>
  <c r="K2006" i="4"/>
  <c r="J2006" i="4"/>
  <c r="I2006" i="4"/>
  <c r="K2001" i="4"/>
  <c r="J2001" i="4"/>
  <c r="I2001" i="4"/>
  <c r="K1992" i="4"/>
  <c r="J1992" i="4"/>
  <c r="I1992" i="4"/>
  <c r="K1983" i="4"/>
  <c r="J1983" i="4"/>
  <c r="I1983" i="4"/>
  <c r="K1974" i="4"/>
  <c r="J1974" i="4"/>
  <c r="I1974" i="4"/>
  <c r="K1968" i="4"/>
  <c r="J1968" i="4"/>
  <c r="I1968" i="4"/>
  <c r="K1962" i="4"/>
  <c r="J1962" i="4"/>
  <c r="I1962" i="4"/>
  <c r="K1944" i="4"/>
  <c r="J1944" i="4"/>
  <c r="I1944" i="4"/>
  <c r="K1938" i="4"/>
  <c r="J1938" i="4"/>
  <c r="I1938" i="4"/>
  <c r="K1932" i="4"/>
  <c r="J1932" i="4"/>
  <c r="K1919" i="4"/>
  <c r="J1919" i="4"/>
  <c r="I1919" i="4"/>
  <c r="K1914" i="4"/>
  <c r="J1914" i="4"/>
  <c r="I1914" i="4"/>
  <c r="K1908" i="4"/>
  <c r="J1908" i="4"/>
  <c r="K1902" i="4"/>
  <c r="J1902" i="4"/>
  <c r="I1902" i="4"/>
  <c r="K1896" i="4"/>
  <c r="J1896" i="4"/>
  <c r="I1896" i="4"/>
  <c r="K1891" i="4"/>
  <c r="J1891" i="4"/>
  <c r="I1891" i="4"/>
  <c r="K1879" i="4"/>
  <c r="J1879" i="4"/>
  <c r="K1873" i="4"/>
  <c r="J1873" i="4"/>
  <c r="I1873" i="4"/>
  <c r="K1855" i="4"/>
  <c r="J1855" i="4"/>
  <c r="I1855" i="4"/>
  <c r="K1850" i="4"/>
  <c r="J1850" i="4"/>
  <c r="I1850" i="4"/>
  <c r="K1844" i="4"/>
  <c r="J1844" i="4"/>
  <c r="K1838" i="4"/>
  <c r="J1838" i="4"/>
  <c r="K1832" i="4"/>
  <c r="J1832" i="4"/>
  <c r="I1832" i="4"/>
  <c r="K1827" i="4"/>
  <c r="J1827" i="4"/>
  <c r="K1815" i="4"/>
  <c r="J1815" i="4"/>
  <c r="I1815" i="4"/>
  <c r="K1809" i="4"/>
  <c r="J1809" i="4"/>
  <c r="I1809" i="4"/>
  <c r="K1791" i="4"/>
  <c r="J1791" i="4"/>
  <c r="I1791" i="4"/>
  <c r="K1786" i="4"/>
  <c r="J1786" i="4"/>
  <c r="I1786" i="4"/>
  <c r="K1780" i="4"/>
  <c r="J1780" i="4"/>
  <c r="K1774" i="4"/>
  <c r="J1774" i="4"/>
  <c r="I1774" i="4"/>
  <c r="K1768" i="4"/>
  <c r="J1768" i="4"/>
  <c r="I1768" i="4"/>
  <c r="K1763" i="4"/>
  <c r="J1763" i="4"/>
  <c r="I1763" i="4"/>
  <c r="K1751" i="4"/>
  <c r="J1751" i="4"/>
  <c r="I1751" i="4"/>
  <c r="K1745" i="4"/>
  <c r="J1745" i="4"/>
  <c r="I1745" i="4"/>
  <c r="K1727" i="4"/>
  <c r="J1727" i="4"/>
  <c r="I1727" i="4"/>
  <c r="K1722" i="4"/>
  <c r="J1722" i="4"/>
  <c r="I1722" i="4"/>
  <c r="K1716" i="4"/>
  <c r="J1716" i="4"/>
  <c r="I1716" i="4"/>
  <c r="K1710" i="4"/>
  <c r="J1710" i="4"/>
  <c r="I1710" i="4"/>
  <c r="K1704" i="4"/>
  <c r="J1704" i="4"/>
  <c r="I1704" i="4"/>
  <c r="K1699" i="4"/>
  <c r="J1699" i="4"/>
  <c r="I1699" i="4"/>
  <c r="K1687" i="4"/>
  <c r="J1687" i="4"/>
  <c r="I1687" i="4"/>
  <c r="K1681" i="4"/>
  <c r="J1681" i="4"/>
  <c r="I1681" i="4"/>
  <c r="K1663" i="4"/>
  <c r="J1663" i="4"/>
  <c r="I1663" i="4"/>
  <c r="K1658" i="4"/>
  <c r="J1658" i="4"/>
  <c r="I1658" i="4"/>
  <c r="K1652" i="4"/>
  <c r="J1652" i="4"/>
  <c r="K1646" i="4"/>
  <c r="J1646" i="4"/>
  <c r="I1646" i="4"/>
  <c r="K1640" i="4"/>
  <c r="J1640" i="4"/>
  <c r="I1640" i="4"/>
  <c r="K1635" i="4"/>
  <c r="J1635" i="4"/>
  <c r="I1635" i="4"/>
  <c r="K1623" i="4"/>
  <c r="J1623" i="4"/>
  <c r="I1623" i="4"/>
  <c r="K1617" i="4"/>
  <c r="J1617" i="4"/>
  <c r="I1617" i="4"/>
  <c r="K1599" i="4"/>
  <c r="J1599" i="4"/>
  <c r="I1599" i="4"/>
  <c r="K1594" i="4"/>
  <c r="J1594" i="4"/>
  <c r="K1588" i="4"/>
  <c r="J1588" i="4"/>
  <c r="K1582" i="4"/>
  <c r="J1582" i="4"/>
  <c r="I1582" i="4"/>
  <c r="K1576" i="4"/>
  <c r="J1576" i="4"/>
  <c r="I1576" i="4"/>
  <c r="K1571" i="4"/>
  <c r="J1571" i="4"/>
  <c r="I1571" i="4"/>
  <c r="K1559" i="4"/>
  <c r="J1559" i="4"/>
  <c r="I1559" i="4"/>
  <c r="K1553" i="4"/>
  <c r="J1553" i="4"/>
  <c r="I1553" i="4"/>
  <c r="K1535" i="4"/>
  <c r="J1535" i="4"/>
  <c r="I1535" i="4"/>
  <c r="K1530" i="4"/>
  <c r="J1530" i="4"/>
  <c r="I1530" i="4"/>
  <c r="K1524" i="4"/>
  <c r="J1524" i="4"/>
  <c r="I1524" i="4"/>
  <c r="K1518" i="4"/>
  <c r="J1518" i="4"/>
  <c r="I1518" i="4"/>
  <c r="K1512" i="4"/>
  <c r="J1512" i="4"/>
  <c r="I1512" i="4"/>
  <c r="K1507" i="4"/>
  <c r="J1507" i="4"/>
  <c r="I1507" i="4"/>
  <c r="K1495" i="4"/>
  <c r="J1495" i="4"/>
  <c r="I1495" i="4"/>
  <c r="K1489" i="4"/>
  <c r="J1489" i="4"/>
  <c r="I1489" i="4"/>
  <c r="K1471" i="4"/>
  <c r="J1471" i="4"/>
  <c r="I1471" i="4"/>
  <c r="K1457" i="4"/>
  <c r="J1457" i="4"/>
  <c r="I1457" i="4"/>
  <c r="K1450" i="4"/>
  <c r="J1450" i="4"/>
  <c r="K1443" i="4"/>
  <c r="J1443" i="4"/>
  <c r="I1443" i="4"/>
  <c r="K1436" i="4"/>
  <c r="J1436" i="4"/>
  <c r="K1429" i="4"/>
  <c r="J1429" i="4"/>
  <c r="I1429" i="4"/>
  <c r="K1415" i="4"/>
  <c r="J1415" i="4"/>
  <c r="I1415" i="4"/>
  <c r="K1407" i="4"/>
  <c r="J1407" i="4"/>
  <c r="I1407" i="4"/>
  <c r="K1393" i="4"/>
  <c r="J1393" i="4"/>
  <c r="I1393" i="4"/>
  <c r="K1387" i="4"/>
  <c r="J1387" i="4"/>
  <c r="I1387" i="4"/>
  <c r="K1380" i="4"/>
  <c r="J1380" i="4"/>
  <c r="K1368" i="4"/>
  <c r="J1368" i="4"/>
  <c r="I1368" i="4"/>
  <c r="K1361" i="4"/>
  <c r="J1361" i="4"/>
  <c r="I1361" i="4"/>
  <c r="K1355" i="4"/>
  <c r="J1355" i="4"/>
  <c r="I1355" i="4"/>
  <c r="K1349" i="4"/>
  <c r="J1349" i="4"/>
  <c r="I1349" i="4"/>
  <c r="K1343" i="4"/>
  <c r="J1343" i="4"/>
  <c r="I1343" i="4"/>
  <c r="K1337" i="4"/>
  <c r="J1337" i="4"/>
  <c r="I1337" i="4"/>
  <c r="K1331" i="4"/>
  <c r="J1331" i="4"/>
  <c r="K1324" i="4"/>
  <c r="J1324" i="4"/>
  <c r="K1312" i="4"/>
  <c r="J1312" i="4"/>
  <c r="I1312" i="4"/>
  <c r="K1305" i="4"/>
  <c r="J1305" i="4"/>
  <c r="I1305" i="4"/>
  <c r="K1300" i="4"/>
  <c r="J1300" i="4"/>
  <c r="K1294" i="4"/>
  <c r="J1294" i="4"/>
  <c r="I1294" i="4"/>
  <c r="K1287" i="4"/>
  <c r="J1287" i="4"/>
  <c r="I1287" i="4"/>
  <c r="K1280" i="4"/>
  <c r="J1280" i="4"/>
  <c r="I1280" i="4"/>
  <c r="K1274" i="4"/>
  <c r="J1274" i="4"/>
  <c r="I1274" i="4"/>
  <c r="K1260" i="4"/>
  <c r="J1260" i="4"/>
  <c r="K1253" i="4"/>
  <c r="J1253" i="4"/>
  <c r="I1253" i="4"/>
  <c r="K1240" i="4"/>
  <c r="J1240" i="4"/>
  <c r="I1240" i="4"/>
  <c r="K1233" i="4"/>
  <c r="J1233" i="4"/>
  <c r="I1233" i="4"/>
  <c r="K1219" i="4"/>
  <c r="J1219" i="4"/>
  <c r="I1219" i="4"/>
  <c r="K1213" i="4"/>
  <c r="J1213" i="4"/>
  <c r="I1213" i="4"/>
  <c r="K1206" i="4"/>
  <c r="J1206" i="4"/>
  <c r="I1206" i="4"/>
  <c r="K1201" i="4"/>
  <c r="J1201" i="4"/>
  <c r="I1201" i="4"/>
  <c r="K1195" i="4"/>
  <c r="J1195" i="4"/>
  <c r="I1195" i="4"/>
  <c r="K1177" i="4"/>
  <c r="J1177" i="4"/>
  <c r="I1177" i="4"/>
  <c r="K1170" i="4"/>
  <c r="J1170" i="4"/>
  <c r="I1170" i="4"/>
  <c r="K1164" i="4"/>
  <c r="J1164" i="4"/>
  <c r="K1145" i="4"/>
  <c r="J1145" i="4"/>
  <c r="I1145" i="4"/>
  <c r="K1139" i="4"/>
  <c r="J1139" i="4"/>
  <c r="I1139" i="4"/>
  <c r="K1133" i="4"/>
  <c r="J1133" i="4"/>
  <c r="I1133" i="4"/>
  <c r="K1127" i="4"/>
  <c r="J1127" i="4"/>
  <c r="K1120" i="4"/>
  <c r="J1120" i="4"/>
  <c r="I1120" i="4"/>
  <c r="K1108" i="4"/>
  <c r="J1108" i="4"/>
  <c r="K1102" i="4"/>
  <c r="J1102" i="4"/>
  <c r="I1102" i="4"/>
  <c r="K1096" i="4"/>
  <c r="J1096" i="4"/>
  <c r="I1096" i="4"/>
  <c r="K1089" i="4"/>
  <c r="J1089" i="4"/>
  <c r="I1089" i="4"/>
  <c r="K1083" i="4"/>
  <c r="J1083" i="4"/>
  <c r="I1083" i="4"/>
  <c r="K1077" i="4"/>
  <c r="J1077" i="4"/>
  <c r="I1077" i="4"/>
  <c r="K1058" i="4"/>
  <c r="J1058" i="4"/>
  <c r="I1058" i="4"/>
  <c r="K1052" i="4"/>
  <c r="J1052" i="4"/>
  <c r="I1052" i="4"/>
  <c r="K1039" i="4"/>
  <c r="J1039" i="4"/>
  <c r="I1039" i="4"/>
  <c r="K1033" i="4"/>
  <c r="J1033" i="4"/>
  <c r="I1033" i="4"/>
  <c r="K1027" i="4"/>
  <c r="J1027" i="4"/>
  <c r="I1027" i="4"/>
  <c r="K1014" i="4"/>
  <c r="J1014" i="4"/>
  <c r="I1014" i="4"/>
  <c r="K1008" i="4"/>
  <c r="J1008" i="4"/>
  <c r="I1008" i="4"/>
  <c r="K1002" i="4"/>
  <c r="J1002" i="4"/>
  <c r="I1002" i="4"/>
  <c r="K996" i="4"/>
  <c r="J996" i="4"/>
  <c r="K989" i="4"/>
  <c r="J989" i="4"/>
  <c r="I989" i="4"/>
  <c r="K983" i="4"/>
  <c r="J983" i="4"/>
  <c r="I983" i="4"/>
  <c r="K977" i="4"/>
  <c r="J977" i="4"/>
  <c r="I977" i="4"/>
  <c r="K971" i="4"/>
  <c r="J971" i="4"/>
  <c r="I971" i="4"/>
  <c r="K965" i="4"/>
  <c r="J965" i="4"/>
  <c r="I965" i="4"/>
  <c r="K958" i="4"/>
  <c r="J958" i="4"/>
  <c r="I958" i="4"/>
  <c r="K952" i="4"/>
  <c r="J952" i="4"/>
  <c r="I952" i="4"/>
  <c r="K940" i="4"/>
  <c r="J940" i="4"/>
  <c r="K921" i="4"/>
  <c r="J921" i="4"/>
  <c r="I921" i="4"/>
  <c r="K914" i="4"/>
  <c r="J914" i="4"/>
  <c r="I914" i="4"/>
  <c r="K902" i="4"/>
  <c r="J902" i="4"/>
  <c r="I902" i="4"/>
  <c r="K895" i="4"/>
  <c r="J895" i="4"/>
  <c r="I895" i="4"/>
  <c r="K890" i="4"/>
  <c r="J890" i="4"/>
  <c r="I890" i="4"/>
  <c r="K883" i="4"/>
  <c r="J883" i="4"/>
  <c r="I883" i="4"/>
  <c r="K877" i="4"/>
  <c r="J877" i="4"/>
  <c r="I877" i="4"/>
  <c r="K871" i="4"/>
  <c r="J871" i="4"/>
  <c r="I871" i="4"/>
  <c r="K864" i="4"/>
  <c r="J864" i="4"/>
  <c r="I864" i="4"/>
  <c r="K852" i="4"/>
  <c r="J852" i="4"/>
  <c r="I852" i="4"/>
  <c r="K846" i="4"/>
  <c r="J846" i="4"/>
  <c r="I846" i="4"/>
  <c r="K840" i="4"/>
  <c r="J840" i="4"/>
  <c r="I840" i="4"/>
  <c r="K833" i="4"/>
  <c r="J833" i="4"/>
  <c r="I833" i="4"/>
  <c r="K827" i="4"/>
  <c r="J827" i="4"/>
  <c r="I827" i="4"/>
  <c r="K821" i="4"/>
  <c r="J821" i="4"/>
  <c r="I821" i="4"/>
  <c r="K801" i="4"/>
  <c r="J801" i="4"/>
  <c r="I801" i="4"/>
  <c r="K788" i="4"/>
  <c r="J788" i="4"/>
  <c r="K782" i="4"/>
  <c r="J782" i="4"/>
  <c r="I782" i="4"/>
  <c r="K730" i="4"/>
  <c r="J730" i="4"/>
  <c r="I730" i="4"/>
  <c r="K723" i="4"/>
  <c r="J723" i="4"/>
  <c r="I723" i="4"/>
  <c r="K710" i="4"/>
  <c r="J710" i="4"/>
  <c r="I710" i="4"/>
  <c r="K695" i="4"/>
  <c r="J695" i="4"/>
  <c r="I695" i="4"/>
  <c r="K689" i="4"/>
  <c r="J689" i="4"/>
  <c r="I689" i="4"/>
  <c r="K681" i="4"/>
  <c r="J681" i="4"/>
  <c r="I681" i="4"/>
  <c r="K662" i="4"/>
  <c r="J662" i="4"/>
  <c r="I662" i="4"/>
  <c r="K655" i="4"/>
  <c r="J655" i="4"/>
  <c r="I655" i="4"/>
  <c r="K643" i="4"/>
  <c r="J643" i="4"/>
  <c r="I643" i="4"/>
  <c r="K629" i="4"/>
  <c r="J629" i="4"/>
  <c r="I629" i="4"/>
  <c r="K616" i="4"/>
  <c r="J616" i="4"/>
  <c r="I616" i="4"/>
  <c r="K609" i="4"/>
  <c r="J609" i="4"/>
  <c r="I609" i="4"/>
  <c r="K581" i="4"/>
  <c r="J581" i="4"/>
  <c r="I581" i="4"/>
  <c r="K574" i="4"/>
  <c r="J574" i="4"/>
  <c r="I574" i="4"/>
  <c r="K567" i="4"/>
  <c r="J567" i="4"/>
  <c r="I567" i="4"/>
  <c r="K553" i="4"/>
  <c r="J553" i="4"/>
  <c r="I553" i="4"/>
  <c r="K540" i="4"/>
  <c r="J540" i="4"/>
  <c r="I540" i="4"/>
  <c r="K534" i="4"/>
  <c r="J534" i="4"/>
  <c r="I534" i="4"/>
  <c r="K504" i="4"/>
  <c r="J504" i="4"/>
  <c r="I504" i="4"/>
  <c r="K464" i="4"/>
  <c r="J464" i="4"/>
  <c r="I464" i="4"/>
  <c r="K441" i="4"/>
  <c r="J441" i="4"/>
  <c r="I441" i="4"/>
  <c r="K427" i="4"/>
  <c r="J427" i="4"/>
  <c r="I427" i="4"/>
  <c r="K394" i="4"/>
  <c r="J394" i="4"/>
  <c r="I394" i="4"/>
  <c r="K372" i="4"/>
  <c r="J372" i="4"/>
  <c r="I372" i="4"/>
  <c r="K365" i="4"/>
  <c r="J365" i="4"/>
  <c r="I365" i="4"/>
  <c r="K360" i="4"/>
  <c r="J360" i="4"/>
  <c r="I360" i="4"/>
  <c r="K354" i="4"/>
  <c r="J354" i="4"/>
  <c r="I354" i="4"/>
  <c r="K257" i="4"/>
  <c r="J257" i="4"/>
  <c r="I257" i="4"/>
  <c r="K251" i="4"/>
  <c r="J251" i="4"/>
  <c r="I251" i="4"/>
  <c r="K243" i="4"/>
  <c r="J243" i="4"/>
  <c r="I243" i="4"/>
  <c r="K236" i="4"/>
  <c r="J236" i="4"/>
  <c r="K228" i="4"/>
  <c r="J228" i="4"/>
  <c r="K222" i="4"/>
  <c r="J222" i="4"/>
  <c r="I222" i="4"/>
  <c r="K132" i="4"/>
  <c r="J132" i="4"/>
  <c r="K87" i="4"/>
  <c r="J87" i="4"/>
  <c r="I87" i="4"/>
  <c r="K80" i="4"/>
  <c r="J80" i="4"/>
  <c r="I80" i="4"/>
  <c r="K73" i="4"/>
  <c r="J73" i="4"/>
  <c r="I73" i="4"/>
  <c r="K65" i="4"/>
  <c r="J65" i="4"/>
  <c r="I65" i="4"/>
  <c r="K58" i="4"/>
  <c r="J58" i="4"/>
  <c r="I58" i="4"/>
  <c r="K28" i="4"/>
  <c r="J28" i="4"/>
  <c r="I28" i="4"/>
  <c r="I2409" i="4"/>
  <c r="I2225" i="4"/>
  <c r="I2130" i="4"/>
  <c r="I1783" i="4"/>
  <c r="I1594" i="4"/>
  <c r="I1380" i="4"/>
  <c r="I1118" i="4"/>
  <c r="I798" i="4"/>
  <c r="K2522" i="4"/>
  <c r="J2522" i="4"/>
  <c r="I2522" i="4"/>
  <c r="K2504" i="4"/>
  <c r="J2504" i="4"/>
  <c r="I2504" i="4"/>
  <c r="K2499" i="4"/>
  <c r="J2499" i="4"/>
  <c r="I2499" i="4"/>
  <c r="K2481" i="4"/>
  <c r="J2481" i="4"/>
  <c r="I2481" i="4"/>
  <c r="K2476" i="4"/>
  <c r="J2476" i="4"/>
  <c r="K2458" i="4"/>
  <c r="J2458" i="4"/>
  <c r="I2458" i="4"/>
  <c r="K2440" i="4"/>
  <c r="J2440" i="4"/>
  <c r="I2440" i="4"/>
  <c r="K2432" i="4"/>
  <c r="J2432" i="4"/>
  <c r="I2432" i="4"/>
  <c r="K2424" i="4"/>
  <c r="J2424" i="4"/>
  <c r="I2424" i="4"/>
  <c r="K2416" i="4"/>
  <c r="J2416" i="4"/>
  <c r="I2416" i="4"/>
  <c r="K2408" i="4"/>
  <c r="J2408" i="4"/>
  <c r="I2408" i="4"/>
  <c r="K2400" i="4"/>
  <c r="J2400" i="4"/>
  <c r="I2400" i="4"/>
  <c r="K2392" i="4"/>
  <c r="J2392" i="4"/>
  <c r="K2384" i="4"/>
  <c r="J2384" i="4"/>
  <c r="I2384" i="4"/>
  <c r="K2376" i="4"/>
  <c r="J2376" i="4"/>
  <c r="I2376" i="4"/>
  <c r="K2368" i="4"/>
  <c r="J2368" i="4"/>
  <c r="K2360" i="4"/>
  <c r="J2360" i="4"/>
  <c r="I2360" i="4"/>
  <c r="K2352" i="4"/>
  <c r="J2352" i="4"/>
  <c r="I2352" i="4"/>
  <c r="K2344" i="4"/>
  <c r="J2344" i="4"/>
  <c r="I2344" i="4"/>
  <c r="K2336" i="4"/>
  <c r="J2336" i="4"/>
  <c r="I2336" i="4"/>
  <c r="K2328" i="4"/>
  <c r="J2328" i="4"/>
  <c r="I2328" i="4"/>
  <c r="K2320" i="4"/>
  <c r="J2320" i="4"/>
  <c r="I2320" i="4"/>
  <c r="K2312" i="4"/>
  <c r="J2312" i="4"/>
  <c r="I2312" i="4"/>
  <c r="K2304" i="4"/>
  <c r="J2304" i="4"/>
  <c r="I2304" i="4"/>
  <c r="K2296" i="4"/>
  <c r="J2296" i="4"/>
  <c r="K2288" i="4"/>
  <c r="J2288" i="4"/>
  <c r="I2288" i="4"/>
  <c r="K2280" i="4"/>
  <c r="J2280" i="4"/>
  <c r="I2280" i="4"/>
  <c r="K2272" i="4"/>
  <c r="J2272" i="4"/>
  <c r="K2264" i="4"/>
  <c r="J2264" i="4"/>
  <c r="I2264" i="4"/>
  <c r="K2256" i="4"/>
  <c r="J2256" i="4"/>
  <c r="I2256" i="4"/>
  <c r="K2248" i="4"/>
  <c r="J2248" i="4"/>
  <c r="I2248" i="4"/>
  <c r="K2240" i="4"/>
  <c r="J2240" i="4"/>
  <c r="I2240" i="4"/>
  <c r="K2232" i="4"/>
  <c r="J2232" i="4"/>
  <c r="I2232" i="4"/>
  <c r="K2224" i="4"/>
  <c r="J2224" i="4"/>
  <c r="I2224" i="4"/>
  <c r="K2216" i="4"/>
  <c r="J2216" i="4"/>
  <c r="I2216" i="4"/>
  <c r="K2208" i="4"/>
  <c r="J2208" i="4"/>
  <c r="I2208" i="4"/>
  <c r="K2200" i="4"/>
  <c r="J2200" i="4"/>
  <c r="I2200" i="4"/>
  <c r="K2192" i="4"/>
  <c r="J2192" i="4"/>
  <c r="I2192" i="4"/>
  <c r="K2184" i="4"/>
  <c r="J2184" i="4"/>
  <c r="K2176" i="4"/>
  <c r="J2176" i="4"/>
  <c r="I2176" i="4"/>
  <c r="K2168" i="4"/>
  <c r="J2168" i="4"/>
  <c r="I2168" i="4"/>
  <c r="K2160" i="4"/>
  <c r="J2160" i="4"/>
  <c r="I2160" i="4"/>
  <c r="K2152" i="4"/>
  <c r="J2152" i="4"/>
  <c r="I2152" i="4"/>
  <c r="K2144" i="4"/>
  <c r="J2144" i="4"/>
  <c r="I2144" i="4"/>
  <c r="K2137" i="4"/>
  <c r="J2137" i="4"/>
  <c r="I2137" i="4"/>
  <c r="K2124" i="4"/>
  <c r="J2124" i="4"/>
  <c r="K2117" i="4"/>
  <c r="J2117" i="4"/>
  <c r="I2117" i="4"/>
  <c r="K2110" i="4"/>
  <c r="J2110" i="4"/>
  <c r="I2110" i="4"/>
  <c r="K2103" i="4"/>
  <c r="J2103" i="4"/>
  <c r="I2103" i="4"/>
  <c r="K2091" i="4"/>
  <c r="J2091" i="4"/>
  <c r="I2091" i="4"/>
  <c r="K2084" i="4"/>
  <c r="J2084" i="4"/>
  <c r="K2078" i="4"/>
  <c r="J2078" i="4"/>
  <c r="I2078" i="4"/>
  <c r="K2066" i="4"/>
  <c r="J2066" i="4"/>
  <c r="I2066" i="4"/>
  <c r="K2055" i="4"/>
  <c r="J2055" i="4"/>
  <c r="I2055" i="4"/>
  <c r="K2026" i="4"/>
  <c r="J2026" i="4"/>
  <c r="I2026" i="4"/>
  <c r="K1978" i="4"/>
  <c r="J1978" i="4"/>
  <c r="I1978" i="4"/>
  <c r="K1967" i="4"/>
  <c r="J1967" i="4"/>
  <c r="K1961" i="4"/>
  <c r="J1961" i="4"/>
  <c r="I1961" i="4"/>
  <c r="K1956" i="4"/>
  <c r="J1956" i="4"/>
  <c r="K1943" i="4"/>
  <c r="J1943" i="4"/>
  <c r="I1943" i="4"/>
  <c r="K1890" i="4"/>
  <c r="J1890" i="4"/>
  <c r="I1890" i="4"/>
  <c r="K1878" i="4"/>
  <c r="J1878" i="4"/>
  <c r="I1878" i="4"/>
  <c r="K1867" i="4"/>
  <c r="J1867" i="4"/>
  <c r="I1867" i="4"/>
  <c r="K1826" i="4"/>
  <c r="J1826" i="4"/>
  <c r="I1826" i="4"/>
  <c r="K1814" i="4"/>
  <c r="J1814" i="4"/>
  <c r="I1814" i="4"/>
  <c r="K1803" i="4"/>
  <c r="J1803" i="4"/>
  <c r="I1803" i="4"/>
  <c r="K1762" i="4"/>
  <c r="J1762" i="4"/>
  <c r="I1762" i="4"/>
  <c r="K1750" i="4"/>
  <c r="J1750" i="4"/>
  <c r="I1750" i="4"/>
  <c r="K1739" i="4"/>
  <c r="J1739" i="4"/>
  <c r="I1739" i="4"/>
  <c r="K1698" i="4"/>
  <c r="J1698" i="4"/>
  <c r="I1698" i="4"/>
  <c r="K1686" i="4"/>
  <c r="J1686" i="4"/>
  <c r="I1686" i="4"/>
  <c r="K1675" i="4"/>
  <c r="J1675" i="4"/>
  <c r="I1675" i="4"/>
  <c r="K1634" i="4"/>
  <c r="J1634" i="4"/>
  <c r="I1634" i="4"/>
  <c r="K1622" i="4"/>
  <c r="J1622" i="4"/>
  <c r="I1622" i="4"/>
  <c r="K1611" i="4"/>
  <c r="J1611" i="4"/>
  <c r="I1611" i="4"/>
  <c r="K1570" i="4"/>
  <c r="J1570" i="4"/>
  <c r="I1570" i="4"/>
  <c r="K1558" i="4"/>
  <c r="J1558" i="4"/>
  <c r="I1558" i="4"/>
  <c r="K1547" i="4"/>
  <c r="J1547" i="4"/>
  <c r="I1547" i="4"/>
  <c r="K1506" i="4"/>
  <c r="J1506" i="4"/>
  <c r="I1506" i="4"/>
  <c r="K1494" i="4"/>
  <c r="J1494" i="4"/>
  <c r="I1494" i="4"/>
  <c r="K1483" i="4"/>
  <c r="J1483" i="4"/>
  <c r="I1483" i="4"/>
  <c r="K1464" i="4"/>
  <c r="J1464" i="4"/>
  <c r="I1464" i="4"/>
  <c r="K1456" i="4"/>
  <c r="J1456" i="4"/>
  <c r="I1456" i="4"/>
  <c r="K1442" i="4"/>
  <c r="J1442" i="4"/>
  <c r="I1442" i="4"/>
  <c r="K1435" i="4"/>
  <c r="J1435" i="4"/>
  <c r="I1435" i="4"/>
  <c r="K1428" i="4"/>
  <c r="J1428" i="4"/>
  <c r="K1421" i="4"/>
  <c r="J1421" i="4"/>
  <c r="I1421" i="4"/>
  <c r="K1414" i="4"/>
  <c r="J1414" i="4"/>
  <c r="I1414" i="4"/>
  <c r="K1400" i="4"/>
  <c r="J1400" i="4"/>
  <c r="I1400" i="4"/>
  <c r="K1392" i="4"/>
  <c r="J1392" i="4"/>
  <c r="K1386" i="4"/>
  <c r="J1386" i="4"/>
  <c r="I1386" i="4"/>
  <c r="K1379" i="4"/>
  <c r="J1379" i="4"/>
  <c r="I1379" i="4"/>
  <c r="K1367" i="4"/>
  <c r="J1367" i="4"/>
  <c r="I1367" i="4"/>
  <c r="K1360" i="4"/>
  <c r="J1360" i="4"/>
  <c r="I1360" i="4"/>
  <c r="K1330" i="4"/>
  <c r="J1330" i="4"/>
  <c r="I1330" i="4"/>
  <c r="K1323" i="4"/>
  <c r="J1323" i="4"/>
  <c r="I1323" i="4"/>
  <c r="K1318" i="4"/>
  <c r="J1318" i="4"/>
  <c r="I1318" i="4"/>
  <c r="K1299" i="4"/>
  <c r="J1299" i="4"/>
  <c r="I1299" i="4"/>
  <c r="K1293" i="4"/>
  <c r="J1293" i="4"/>
  <c r="I1293" i="4"/>
  <c r="K1286" i="4"/>
  <c r="J1286" i="4"/>
  <c r="I1286" i="4"/>
  <c r="K1279" i="4"/>
  <c r="J1279" i="4"/>
  <c r="I1279" i="4"/>
  <c r="K1273" i="4"/>
  <c r="J1273" i="4"/>
  <c r="I1273" i="4"/>
  <c r="K1266" i="4"/>
  <c r="J1266" i="4"/>
  <c r="I1266" i="4"/>
  <c r="K1259" i="4"/>
  <c r="J1259" i="4"/>
  <c r="I1259" i="4"/>
  <c r="K1252" i="4"/>
  <c r="J1252" i="4"/>
  <c r="K1246" i="4"/>
  <c r="J1246" i="4"/>
  <c r="I1246" i="4"/>
  <c r="K1239" i="4"/>
  <c r="J1239" i="4"/>
  <c r="I1239" i="4"/>
  <c r="K1232" i="4"/>
  <c r="J1232" i="4"/>
  <c r="I1232" i="4"/>
  <c r="K1226" i="4"/>
  <c r="J1226" i="4"/>
  <c r="I1226" i="4"/>
  <c r="K1212" i="4"/>
  <c r="J1212" i="4"/>
  <c r="I1212" i="4"/>
  <c r="K1200" i="4"/>
  <c r="J1200" i="4"/>
  <c r="I1200" i="4"/>
  <c r="K1189" i="4"/>
  <c r="J1189" i="4"/>
  <c r="I1189" i="4"/>
  <c r="K1182" i="4"/>
  <c r="J1182" i="4"/>
  <c r="I1182" i="4"/>
  <c r="K1176" i="4"/>
  <c r="J1176" i="4"/>
  <c r="I1176" i="4"/>
  <c r="K1169" i="4"/>
  <c r="J1169" i="4"/>
  <c r="I1169" i="4"/>
  <c r="K1163" i="4"/>
  <c r="J1163" i="4"/>
  <c r="I1163" i="4"/>
  <c r="K1157" i="4"/>
  <c r="J1157" i="4"/>
  <c r="I1157" i="4"/>
  <c r="K1150" i="4"/>
  <c r="J1150" i="4"/>
  <c r="I1150" i="4"/>
  <c r="K1114" i="4"/>
  <c r="J1114" i="4"/>
  <c r="I1114" i="4"/>
  <c r="K1107" i="4"/>
  <c r="J1107" i="4"/>
  <c r="I1107" i="4"/>
  <c r="K1095" i="4"/>
  <c r="J1095" i="4"/>
  <c r="I1095" i="4"/>
  <c r="K1088" i="4"/>
  <c r="J1088" i="4"/>
  <c r="I1088" i="4"/>
  <c r="K1076" i="4"/>
  <c r="J1076" i="4"/>
  <c r="K1070" i="4"/>
  <c r="J1070" i="4"/>
  <c r="I1070" i="4"/>
  <c r="K1064" i="4"/>
  <c r="J1064" i="4"/>
  <c r="I1064" i="4"/>
  <c r="K1057" i="4"/>
  <c r="J1057" i="4"/>
  <c r="I1057" i="4"/>
  <c r="K1045" i="4"/>
  <c r="J1045" i="4"/>
  <c r="K1026" i="4"/>
  <c r="J1026" i="4"/>
  <c r="I1026" i="4"/>
  <c r="K1020" i="4"/>
  <c r="J1020" i="4"/>
  <c r="I1020" i="4"/>
  <c r="K995" i="4"/>
  <c r="J995" i="4"/>
  <c r="I995" i="4"/>
  <c r="K976" i="4"/>
  <c r="J976" i="4"/>
  <c r="I976" i="4"/>
  <c r="K970" i="4"/>
  <c r="J970" i="4"/>
  <c r="I970" i="4"/>
  <c r="K964" i="4"/>
  <c r="J964" i="4"/>
  <c r="K951" i="4"/>
  <c r="J951" i="4"/>
  <c r="I951" i="4"/>
  <c r="K945" i="4"/>
  <c r="J945" i="4"/>
  <c r="I945" i="4"/>
  <c r="K939" i="4"/>
  <c r="J939" i="4"/>
  <c r="I939" i="4"/>
  <c r="K933" i="4"/>
  <c r="J933" i="4"/>
  <c r="I933" i="4"/>
  <c r="K926" i="4"/>
  <c r="J926" i="4"/>
  <c r="I926" i="4"/>
  <c r="K920" i="4"/>
  <c r="J920" i="4"/>
  <c r="I920" i="4"/>
  <c r="K908" i="4"/>
  <c r="J908" i="4"/>
  <c r="K889" i="4"/>
  <c r="J889" i="4"/>
  <c r="I889" i="4"/>
  <c r="K858" i="4"/>
  <c r="J858" i="4"/>
  <c r="I858" i="4"/>
  <c r="K851" i="4"/>
  <c r="J851" i="4"/>
  <c r="I851" i="4"/>
  <c r="K839" i="4"/>
  <c r="J839" i="4"/>
  <c r="I839" i="4"/>
  <c r="K832" i="4"/>
  <c r="J832" i="4"/>
  <c r="I832" i="4"/>
  <c r="K820" i="4"/>
  <c r="J820" i="4"/>
  <c r="K814" i="4"/>
  <c r="J814" i="4"/>
  <c r="I814" i="4"/>
  <c r="K808" i="4"/>
  <c r="J808" i="4"/>
  <c r="I808" i="4"/>
  <c r="K800" i="4"/>
  <c r="J800" i="4"/>
  <c r="I800" i="4"/>
  <c r="K781" i="4"/>
  <c r="J781" i="4"/>
  <c r="I781" i="4"/>
  <c r="K762" i="4"/>
  <c r="J762" i="4"/>
  <c r="I762" i="4"/>
  <c r="K755" i="4"/>
  <c r="J755" i="4"/>
  <c r="I755" i="4"/>
  <c r="K743" i="4"/>
  <c r="J743" i="4"/>
  <c r="I743" i="4"/>
  <c r="K736" i="4"/>
  <c r="J736" i="4"/>
  <c r="I736" i="4"/>
  <c r="K722" i="4"/>
  <c r="J722" i="4"/>
  <c r="I722" i="4"/>
  <c r="K716" i="4"/>
  <c r="J716" i="4"/>
  <c r="K694" i="4"/>
  <c r="J694" i="4"/>
  <c r="I694" i="4"/>
  <c r="K688" i="4"/>
  <c r="J688" i="4"/>
  <c r="I688" i="4"/>
  <c r="K654" i="4"/>
  <c r="J654" i="4"/>
  <c r="I654" i="4"/>
  <c r="K628" i="4"/>
  <c r="J628" i="4"/>
  <c r="K621" i="4"/>
  <c r="J621" i="4"/>
  <c r="I621" i="4"/>
  <c r="K615" i="4"/>
  <c r="J615" i="4"/>
  <c r="I615" i="4"/>
  <c r="K608" i="4"/>
  <c r="J608" i="4"/>
  <c r="I608" i="4"/>
  <c r="K596" i="4"/>
  <c r="J596" i="4"/>
  <c r="K588" i="4"/>
  <c r="J588" i="4"/>
  <c r="K580" i="4"/>
  <c r="J580" i="4"/>
  <c r="K573" i="4"/>
  <c r="J573" i="4"/>
  <c r="I573" i="4"/>
  <c r="K559" i="4"/>
  <c r="J559" i="4"/>
  <c r="I559" i="4"/>
  <c r="K546" i="4"/>
  <c r="J546" i="4"/>
  <c r="I546" i="4"/>
  <c r="K533" i="4"/>
  <c r="J533" i="4"/>
  <c r="I533" i="4"/>
  <c r="K518" i="4"/>
  <c r="J518" i="4"/>
  <c r="K511" i="4"/>
  <c r="J511" i="4"/>
  <c r="I511" i="4"/>
  <c r="K503" i="4"/>
  <c r="J503" i="4"/>
  <c r="I503" i="4"/>
  <c r="K470" i="4"/>
  <c r="J470" i="4"/>
  <c r="I470" i="4"/>
  <c r="K440" i="4"/>
  <c r="J440" i="4"/>
  <c r="I440" i="4"/>
  <c r="K401" i="4"/>
  <c r="J401" i="4"/>
  <c r="I401" i="4"/>
  <c r="K393" i="4"/>
  <c r="J393" i="4"/>
  <c r="I393" i="4"/>
  <c r="K371" i="4"/>
  <c r="J371" i="4"/>
  <c r="I371" i="4"/>
  <c r="K364" i="4"/>
  <c r="J364" i="4"/>
  <c r="I364" i="4"/>
  <c r="K359" i="4"/>
  <c r="J359" i="4"/>
  <c r="I359" i="4"/>
  <c r="K353" i="4"/>
  <c r="J353" i="4"/>
  <c r="I353" i="4"/>
  <c r="K316" i="4"/>
  <c r="J316" i="4"/>
  <c r="K272" i="4"/>
  <c r="J272" i="4"/>
  <c r="I272" i="4"/>
  <c r="K264" i="4"/>
  <c r="J264" i="4"/>
  <c r="I264" i="4"/>
  <c r="K256" i="4"/>
  <c r="J256" i="4"/>
  <c r="I256" i="4"/>
  <c r="K250" i="4"/>
  <c r="J250" i="4"/>
  <c r="I250" i="4"/>
  <c r="K116" i="4"/>
  <c r="J116" i="4"/>
  <c r="K109" i="4"/>
  <c r="J109" i="4"/>
  <c r="I109" i="4"/>
  <c r="K101" i="4"/>
  <c r="J101" i="4"/>
  <c r="I101" i="4"/>
  <c r="K94" i="4"/>
  <c r="J94" i="4"/>
  <c r="I94" i="4"/>
  <c r="K86" i="4"/>
  <c r="J86" i="4"/>
  <c r="I86" i="4"/>
  <c r="K72" i="4"/>
  <c r="J72" i="4"/>
  <c r="I72" i="4"/>
  <c r="I2392" i="4"/>
  <c r="I2297" i="4"/>
  <c r="I1554" i="4"/>
  <c r="I1331" i="4"/>
  <c r="I1045" i="4"/>
  <c r="I716" i="4"/>
  <c r="I51" i="4"/>
  <c r="K2407" i="4"/>
  <c r="J2407" i="4"/>
  <c r="I2407" i="4"/>
  <c r="K2399" i="4"/>
  <c r="J2399" i="4"/>
  <c r="I2399" i="4"/>
  <c r="K2391" i="4"/>
  <c r="J2391" i="4"/>
  <c r="I2391" i="4"/>
  <c r="K2383" i="4"/>
  <c r="J2383" i="4"/>
  <c r="I2383" i="4"/>
  <c r="K2375" i="4"/>
  <c r="J2375" i="4"/>
  <c r="I2375" i="4"/>
  <c r="K2367" i="4"/>
  <c r="J2367" i="4"/>
  <c r="I2367" i="4"/>
  <c r="K2359" i="4"/>
  <c r="J2359" i="4"/>
  <c r="I2359" i="4"/>
  <c r="K2351" i="4"/>
  <c r="J2351" i="4"/>
  <c r="I2351" i="4"/>
  <c r="K2343" i="4"/>
  <c r="J2343" i="4"/>
  <c r="K2335" i="4"/>
  <c r="J2335" i="4"/>
  <c r="I2335" i="4"/>
  <c r="K2327" i="4"/>
  <c r="J2327" i="4"/>
  <c r="I2327" i="4"/>
  <c r="K2319" i="4"/>
  <c r="J2319" i="4"/>
  <c r="I2319" i="4"/>
  <c r="K2311" i="4"/>
  <c r="J2311" i="4"/>
  <c r="I2311" i="4"/>
  <c r="K2303" i="4"/>
  <c r="J2303" i="4"/>
  <c r="I2303" i="4"/>
  <c r="K2295" i="4"/>
  <c r="J2295" i="4"/>
  <c r="I2295" i="4"/>
  <c r="K2287" i="4"/>
  <c r="J2287" i="4"/>
  <c r="I2287" i="4"/>
  <c r="K2279" i="4"/>
  <c r="J2279" i="4"/>
  <c r="I2279" i="4"/>
  <c r="K2271" i="4"/>
  <c r="J2271" i="4"/>
  <c r="I2271" i="4"/>
  <c r="K2263" i="4"/>
  <c r="J2263" i="4"/>
  <c r="I2263" i="4"/>
  <c r="K2255" i="4"/>
  <c r="J2255" i="4"/>
  <c r="I2255" i="4"/>
  <c r="K2247" i="4"/>
  <c r="J2247" i="4"/>
  <c r="I2247" i="4"/>
  <c r="K2239" i="4"/>
  <c r="J2239" i="4"/>
  <c r="I2239" i="4"/>
  <c r="K2231" i="4"/>
  <c r="J2231" i="4"/>
  <c r="I2231" i="4"/>
  <c r="K2223" i="4"/>
  <c r="J2223" i="4"/>
  <c r="I2223" i="4"/>
  <c r="K2215" i="4"/>
  <c r="J2215" i="4"/>
  <c r="I2215" i="4"/>
  <c r="K2207" i="4"/>
  <c r="J2207" i="4"/>
  <c r="I2207" i="4"/>
  <c r="K2199" i="4"/>
  <c r="J2199" i="4"/>
  <c r="I2199" i="4"/>
  <c r="K2191" i="4"/>
  <c r="J2191" i="4"/>
  <c r="I2191" i="4"/>
  <c r="K2183" i="4"/>
  <c r="J2183" i="4"/>
  <c r="I2183" i="4"/>
  <c r="K2175" i="4"/>
  <c r="J2175" i="4"/>
  <c r="I2175" i="4"/>
  <c r="K2167" i="4"/>
  <c r="J2167" i="4"/>
  <c r="I2167" i="4"/>
  <c r="K2159" i="4"/>
  <c r="J2159" i="4"/>
  <c r="I2159" i="4"/>
  <c r="K2151" i="4"/>
  <c r="J2151" i="4"/>
  <c r="I2151" i="4"/>
  <c r="K2143" i="4"/>
  <c r="J2143" i="4"/>
  <c r="I2143" i="4"/>
  <c r="K2136" i="4"/>
  <c r="J2136" i="4"/>
  <c r="I2136" i="4"/>
  <c r="K2129" i="4"/>
  <c r="J2129" i="4"/>
  <c r="I2129" i="4"/>
  <c r="K2123" i="4"/>
  <c r="J2123" i="4"/>
  <c r="I2123" i="4"/>
  <c r="K2116" i="4"/>
  <c r="J2116" i="4"/>
  <c r="K2109" i="4"/>
  <c r="J2109" i="4"/>
  <c r="I2109" i="4"/>
  <c r="K2102" i="4"/>
  <c r="J2102" i="4"/>
  <c r="K2090" i="4"/>
  <c r="J2090" i="4"/>
  <c r="I2090" i="4"/>
  <c r="K2083" i="4"/>
  <c r="J2083" i="4"/>
  <c r="I2083" i="4"/>
  <c r="K2054" i="4"/>
  <c r="J2054" i="4"/>
  <c r="I2054" i="4"/>
  <c r="K2043" i="4"/>
  <c r="J2043" i="4"/>
  <c r="I2043" i="4"/>
  <c r="K2031" i="4"/>
  <c r="J2031" i="4"/>
  <c r="I2031" i="4"/>
  <c r="K2025" i="4"/>
  <c r="J2025" i="4"/>
  <c r="I2025" i="4"/>
  <c r="K2010" i="4"/>
  <c r="J2010" i="4"/>
  <c r="I2010" i="4"/>
  <c r="K1982" i="4"/>
  <c r="J1982" i="4"/>
  <c r="I1982" i="4"/>
  <c r="K1955" i="4"/>
  <c r="J1955" i="4"/>
  <c r="I1955" i="4"/>
  <c r="K1942" i="4"/>
  <c r="J1942" i="4"/>
  <c r="I1942" i="4"/>
  <c r="K1931" i="4"/>
  <c r="J1931" i="4"/>
  <c r="I1931" i="4"/>
  <c r="K1913" i="4"/>
  <c r="J1913" i="4"/>
  <c r="I1913" i="4"/>
  <c r="K1907" i="4"/>
  <c r="J1907" i="4"/>
  <c r="I1907" i="4"/>
  <c r="K1901" i="4"/>
  <c r="J1901" i="4"/>
  <c r="I1901" i="4"/>
  <c r="K1895" i="4"/>
  <c r="J1895" i="4"/>
  <c r="I1895" i="4"/>
  <c r="K1889" i="4"/>
  <c r="J1889" i="4"/>
  <c r="I1889" i="4"/>
  <c r="K1872" i="4"/>
  <c r="J1872" i="4"/>
  <c r="I1872" i="4"/>
  <c r="K1866" i="4"/>
  <c r="J1866" i="4"/>
  <c r="I1866" i="4"/>
  <c r="K1849" i="4"/>
  <c r="J1849" i="4"/>
  <c r="I1849" i="4"/>
  <c r="K1843" i="4"/>
  <c r="J1843" i="4"/>
  <c r="I1843" i="4"/>
  <c r="K1837" i="4"/>
  <c r="J1837" i="4"/>
  <c r="I1837" i="4"/>
  <c r="K1831" i="4"/>
  <c r="J1831" i="4"/>
  <c r="I1831" i="4"/>
  <c r="K1825" i="4"/>
  <c r="J1825" i="4"/>
  <c r="I1825" i="4"/>
  <c r="K1808" i="4"/>
  <c r="J1808" i="4"/>
  <c r="I1808" i="4"/>
  <c r="K1802" i="4"/>
  <c r="J1802" i="4"/>
  <c r="I1802" i="4"/>
  <c r="K1785" i="4"/>
  <c r="J1785" i="4"/>
  <c r="I1785" i="4"/>
  <c r="K1779" i="4"/>
  <c r="J1779" i="4"/>
  <c r="I1779" i="4"/>
  <c r="K1773" i="4"/>
  <c r="J1773" i="4"/>
  <c r="I1773" i="4"/>
  <c r="K1767" i="4"/>
  <c r="J1767" i="4"/>
  <c r="I1767" i="4"/>
  <c r="K1761" i="4"/>
  <c r="J1761" i="4"/>
  <c r="I1761" i="4"/>
  <c r="K1744" i="4"/>
  <c r="J1744" i="4"/>
  <c r="I1744" i="4"/>
  <c r="K1738" i="4"/>
  <c r="J1738" i="4"/>
  <c r="I1738" i="4"/>
  <c r="K1721" i="4"/>
  <c r="J1721" i="4"/>
  <c r="I1721" i="4"/>
  <c r="K1715" i="4"/>
  <c r="J1715" i="4"/>
  <c r="I1715" i="4"/>
  <c r="K1709" i="4"/>
  <c r="J1709" i="4"/>
  <c r="I1709" i="4"/>
  <c r="K1703" i="4"/>
  <c r="J1703" i="4"/>
  <c r="I1703" i="4"/>
  <c r="K1697" i="4"/>
  <c r="J1697" i="4"/>
  <c r="K1680" i="4"/>
  <c r="J1680" i="4"/>
  <c r="I1680" i="4"/>
  <c r="K1674" i="4"/>
  <c r="J1674" i="4"/>
  <c r="I1674" i="4"/>
  <c r="K1657" i="4"/>
  <c r="J1657" i="4"/>
  <c r="I1657" i="4"/>
  <c r="K1651" i="4"/>
  <c r="J1651" i="4"/>
  <c r="I1651" i="4"/>
  <c r="K1645" i="4"/>
  <c r="J1645" i="4"/>
  <c r="I1645" i="4"/>
  <c r="K1639" i="4"/>
  <c r="J1639" i="4"/>
  <c r="I1639" i="4"/>
  <c r="K1633" i="4"/>
  <c r="J1633" i="4"/>
  <c r="I1633" i="4"/>
  <c r="K1616" i="4"/>
  <c r="J1616" i="4"/>
  <c r="I1616" i="4"/>
  <c r="K1610" i="4"/>
  <c r="J1610" i="4"/>
  <c r="I1610" i="4"/>
  <c r="K1593" i="4"/>
  <c r="J1593" i="4"/>
  <c r="I1593" i="4"/>
  <c r="K1587" i="4"/>
  <c r="J1587" i="4"/>
  <c r="I1587" i="4"/>
  <c r="K1581" i="4"/>
  <c r="J1581" i="4"/>
  <c r="I1581" i="4"/>
  <c r="K1575" i="4"/>
  <c r="J1575" i="4"/>
  <c r="I1575" i="4"/>
  <c r="K1569" i="4"/>
  <c r="J1569" i="4"/>
  <c r="I1569" i="4"/>
  <c r="K1552" i="4"/>
  <c r="J1552" i="4"/>
  <c r="I1552" i="4"/>
  <c r="K1546" i="4"/>
  <c r="J1546" i="4"/>
  <c r="I1546" i="4"/>
  <c r="K1529" i="4"/>
  <c r="J1529" i="4"/>
  <c r="I1529" i="4"/>
  <c r="K1523" i="4"/>
  <c r="J1523" i="4"/>
  <c r="I1523" i="4"/>
  <c r="K1517" i="4"/>
  <c r="J1517" i="4"/>
  <c r="I1517" i="4"/>
  <c r="K1511" i="4"/>
  <c r="J1511" i="4"/>
  <c r="I1511" i="4"/>
  <c r="K1505" i="4"/>
  <c r="J1505" i="4"/>
  <c r="I1505" i="4"/>
  <c r="K1488" i="4"/>
  <c r="J1488" i="4"/>
  <c r="I1488" i="4"/>
  <c r="K1482" i="4"/>
  <c r="J1482" i="4"/>
  <c r="I1482" i="4"/>
  <c r="K1463" i="4"/>
  <c r="J1463" i="4"/>
  <c r="I1463" i="4"/>
  <c r="K1455" i="4"/>
  <c r="J1455" i="4"/>
  <c r="I1455" i="4"/>
  <c r="K1441" i="4"/>
  <c r="J1441" i="4"/>
  <c r="I1441" i="4"/>
  <c r="K1434" i="4"/>
  <c r="J1434" i="4"/>
  <c r="I1434" i="4"/>
  <c r="K1427" i="4"/>
  <c r="J1427" i="4"/>
  <c r="I1427" i="4"/>
  <c r="K1420" i="4"/>
  <c r="J1420" i="4"/>
  <c r="K1413" i="4"/>
  <c r="J1413" i="4"/>
  <c r="I1413" i="4"/>
  <c r="K1399" i="4"/>
  <c r="J1399" i="4"/>
  <c r="I1399" i="4"/>
  <c r="K1391" i="4"/>
  <c r="J1391" i="4"/>
  <c r="I1391" i="4"/>
  <c r="K1366" i="4"/>
  <c r="J1366" i="4"/>
  <c r="I1366" i="4"/>
  <c r="K1359" i="4"/>
  <c r="J1359" i="4"/>
  <c r="I1359" i="4"/>
  <c r="K1348" i="4"/>
  <c r="J1348" i="4"/>
  <c r="K1329" i="4"/>
  <c r="J1329" i="4"/>
  <c r="I1329" i="4"/>
  <c r="K1317" i="4"/>
  <c r="J1317" i="4"/>
  <c r="I1317" i="4"/>
  <c r="K1311" i="4"/>
  <c r="J1311" i="4"/>
  <c r="I1311" i="4"/>
  <c r="K1298" i="4"/>
  <c r="J1298" i="4"/>
  <c r="I1298" i="4"/>
  <c r="K1292" i="4"/>
  <c r="J1292" i="4"/>
  <c r="K1285" i="4"/>
  <c r="J1285" i="4"/>
  <c r="I1285" i="4"/>
  <c r="K1272" i="4"/>
  <c r="J1272" i="4"/>
  <c r="I1272" i="4"/>
  <c r="K1265" i="4"/>
  <c r="J1265" i="4"/>
  <c r="I1265" i="4"/>
  <c r="K1245" i="4"/>
  <c r="J1245" i="4"/>
  <c r="I1245" i="4"/>
  <c r="K1238" i="4"/>
  <c r="J1238" i="4"/>
  <c r="I1238" i="4"/>
  <c r="K1225" i="4"/>
  <c r="J1225" i="4"/>
  <c r="I1225" i="4"/>
  <c r="K1218" i="4"/>
  <c r="J1218" i="4"/>
  <c r="I1218" i="4"/>
  <c r="K1194" i="4"/>
  <c r="J1194" i="4"/>
  <c r="I1194" i="4"/>
  <c r="K1188" i="4"/>
  <c r="J1188" i="4"/>
  <c r="K1175" i="4"/>
  <c r="J1175" i="4"/>
  <c r="I1175" i="4"/>
  <c r="K1168" i="4"/>
  <c r="J1168" i="4"/>
  <c r="I1168" i="4"/>
  <c r="K1162" i="4"/>
  <c r="J1162" i="4"/>
  <c r="I1162" i="4"/>
  <c r="K1156" i="4"/>
  <c r="J1156" i="4"/>
  <c r="K1144" i="4"/>
  <c r="J1144" i="4"/>
  <c r="I1144" i="4"/>
  <c r="K1132" i="4"/>
  <c r="J1132" i="4"/>
  <c r="K1113" i="4"/>
  <c r="J1113" i="4"/>
  <c r="I1113" i="4"/>
  <c r="K1082" i="4"/>
  <c r="J1082" i="4"/>
  <c r="I1082" i="4"/>
  <c r="K1075" i="4"/>
  <c r="J1075" i="4"/>
  <c r="I1075" i="4"/>
  <c r="K1063" i="4"/>
  <c r="J1063" i="4"/>
  <c r="I1063" i="4"/>
  <c r="K1056" i="4"/>
  <c r="J1056" i="4"/>
  <c r="I1056" i="4"/>
  <c r="K1044" i="4"/>
  <c r="J1044" i="4"/>
  <c r="I1044" i="4"/>
  <c r="K1038" i="4"/>
  <c r="J1038" i="4"/>
  <c r="I1038" i="4"/>
  <c r="K1032" i="4"/>
  <c r="J1032" i="4"/>
  <c r="I1032" i="4"/>
  <c r="K1025" i="4"/>
  <c r="J1025" i="4"/>
  <c r="I1025" i="4"/>
  <c r="K1013" i="4"/>
  <c r="J1013" i="4"/>
  <c r="I1013" i="4"/>
  <c r="K994" i="4"/>
  <c r="J994" i="4"/>
  <c r="I994" i="4"/>
  <c r="K988" i="4"/>
  <c r="J988" i="4"/>
  <c r="K963" i="4"/>
  <c r="J963" i="4"/>
  <c r="I963" i="4"/>
  <c r="K944" i="4"/>
  <c r="J944" i="4"/>
  <c r="I944" i="4"/>
  <c r="K938" i="4"/>
  <c r="J938" i="4"/>
  <c r="I938" i="4"/>
  <c r="K932" i="4"/>
  <c r="J932" i="4"/>
  <c r="K919" i="4"/>
  <c r="J919" i="4"/>
  <c r="I919" i="4"/>
  <c r="K913" i="4"/>
  <c r="J913" i="4"/>
  <c r="I913" i="4"/>
  <c r="K907" i="4"/>
  <c r="J907" i="4"/>
  <c r="I907" i="4"/>
  <c r="K901" i="4"/>
  <c r="J901" i="4"/>
  <c r="I901" i="4"/>
  <c r="K894" i="4"/>
  <c r="J894" i="4"/>
  <c r="I894" i="4"/>
  <c r="K888" i="4"/>
  <c r="J888" i="4"/>
  <c r="I888" i="4"/>
  <c r="K876" i="4"/>
  <c r="J876" i="4"/>
  <c r="I876" i="4"/>
  <c r="K857" i="4"/>
  <c r="J857" i="4"/>
  <c r="I857" i="4"/>
  <c r="K826" i="4"/>
  <c r="J826" i="4"/>
  <c r="I826" i="4"/>
  <c r="K819" i="4"/>
  <c r="J819" i="4"/>
  <c r="I819" i="4"/>
  <c r="K807" i="4"/>
  <c r="J807" i="4"/>
  <c r="I807" i="4"/>
  <c r="K799" i="4"/>
  <c r="J799" i="4"/>
  <c r="I799" i="4"/>
  <c r="K793" i="4"/>
  <c r="J793" i="4"/>
  <c r="I793" i="4"/>
  <c r="K780" i="4"/>
  <c r="J780" i="4"/>
  <c r="K761" i="4"/>
  <c r="J761" i="4"/>
  <c r="I761" i="4"/>
  <c r="K735" i="4"/>
  <c r="J735" i="4"/>
  <c r="I735" i="4"/>
  <c r="K728" i="4"/>
  <c r="J728" i="4"/>
  <c r="I728" i="4"/>
  <c r="K708" i="4"/>
  <c r="J708" i="4"/>
  <c r="I708" i="4"/>
  <c r="K687" i="4"/>
  <c r="J687" i="4"/>
  <c r="I687" i="4"/>
  <c r="K660" i="4"/>
  <c r="J660" i="4"/>
  <c r="K653" i="4"/>
  <c r="J653" i="4"/>
  <c r="I653" i="4"/>
  <c r="K635" i="4"/>
  <c r="J635" i="4"/>
  <c r="I635" i="4"/>
  <c r="K627" i="4"/>
  <c r="J627" i="4"/>
  <c r="I627" i="4"/>
  <c r="K620" i="4"/>
  <c r="J620" i="4"/>
  <c r="K595" i="4"/>
  <c r="J595" i="4"/>
  <c r="I595" i="4"/>
  <c r="K587" i="4"/>
  <c r="J587" i="4"/>
  <c r="I587" i="4"/>
  <c r="K579" i="4"/>
  <c r="J579" i="4"/>
  <c r="I579" i="4"/>
  <c r="K565" i="4"/>
  <c r="J565" i="4"/>
  <c r="I565" i="4"/>
  <c r="K552" i="4"/>
  <c r="J552" i="4"/>
  <c r="I552" i="4"/>
  <c r="K545" i="4"/>
  <c r="J545" i="4"/>
  <c r="I545" i="4"/>
  <c r="K517" i="4"/>
  <c r="J517" i="4"/>
  <c r="I517" i="4"/>
  <c r="K510" i="4"/>
  <c r="J510" i="4"/>
  <c r="I510" i="4"/>
  <c r="K482" i="4"/>
  <c r="J482" i="4"/>
  <c r="I482" i="4"/>
  <c r="K469" i="4"/>
  <c r="J469" i="4"/>
  <c r="I469" i="4"/>
  <c r="K447" i="4"/>
  <c r="J447" i="4"/>
  <c r="I447" i="4"/>
  <c r="K439" i="4"/>
  <c r="J439" i="4"/>
  <c r="I439" i="4"/>
  <c r="K406" i="4"/>
  <c r="J406" i="4"/>
  <c r="I406" i="4"/>
  <c r="K400" i="4"/>
  <c r="J400" i="4"/>
  <c r="I400" i="4"/>
  <c r="K377" i="4"/>
  <c r="J377" i="4"/>
  <c r="I377" i="4"/>
  <c r="K352" i="4"/>
  <c r="J352" i="4"/>
  <c r="I352" i="4"/>
  <c r="K285" i="4"/>
  <c r="J285" i="4"/>
  <c r="I285" i="4"/>
  <c r="K279" i="4"/>
  <c r="J279" i="4"/>
  <c r="I279" i="4"/>
  <c r="K271" i="4"/>
  <c r="J271" i="4"/>
  <c r="I271" i="4"/>
  <c r="K263" i="4"/>
  <c r="J263" i="4"/>
  <c r="I263" i="4"/>
  <c r="K220" i="4"/>
  <c r="J220" i="4"/>
  <c r="I220" i="4"/>
  <c r="K130" i="4"/>
  <c r="J130" i="4"/>
  <c r="I130" i="4"/>
  <c r="K123" i="4"/>
  <c r="J123" i="4"/>
  <c r="I123" i="4"/>
  <c r="K115" i="4"/>
  <c r="J115" i="4"/>
  <c r="I115" i="4"/>
  <c r="K108" i="4"/>
  <c r="J108" i="4"/>
  <c r="K100" i="4"/>
  <c r="J100" i="4"/>
  <c r="K93" i="4"/>
  <c r="J93" i="4"/>
  <c r="I93" i="4"/>
  <c r="I2296" i="4"/>
  <c r="I2202" i="4"/>
  <c r="I1545" i="4"/>
  <c r="I1325" i="4"/>
  <c r="K495" i="4"/>
  <c r="J495" i="4"/>
  <c r="I495" i="4"/>
  <c r="K489" i="4"/>
  <c r="J489" i="4"/>
  <c r="I489" i="4"/>
  <c r="K483" i="4"/>
  <c r="J483" i="4"/>
  <c r="I483" i="4"/>
  <c r="K477" i="4"/>
  <c r="J477" i="4"/>
  <c r="I477" i="4"/>
  <c r="K471" i="4"/>
  <c r="J471" i="4"/>
  <c r="I471" i="4"/>
  <c r="K454" i="4"/>
  <c r="J454" i="4"/>
  <c r="I454" i="4"/>
  <c r="K448" i="4"/>
  <c r="J448" i="4"/>
  <c r="I448" i="4"/>
  <c r="K443" i="4"/>
  <c r="J443" i="4"/>
  <c r="I443" i="4"/>
  <c r="K431" i="4"/>
  <c r="J431" i="4"/>
  <c r="I431" i="4"/>
  <c r="K425" i="4"/>
  <c r="J425" i="4"/>
  <c r="I425" i="4"/>
  <c r="K419" i="4"/>
  <c r="J419" i="4"/>
  <c r="I419" i="4"/>
  <c r="K413" i="4"/>
  <c r="J413" i="4"/>
  <c r="I413" i="4"/>
  <c r="K407" i="4"/>
  <c r="J407" i="4"/>
  <c r="I407" i="4"/>
  <c r="K390" i="4"/>
  <c r="J390" i="4"/>
  <c r="I390" i="4"/>
  <c r="K384" i="4"/>
  <c r="J384" i="4"/>
  <c r="I384" i="4"/>
  <c r="K379" i="4"/>
  <c r="J379" i="4"/>
  <c r="I379" i="4"/>
  <c r="K367" i="4"/>
  <c r="J367" i="4"/>
  <c r="I367" i="4"/>
  <c r="K361" i="4"/>
  <c r="J361" i="4"/>
  <c r="I361" i="4"/>
  <c r="K355" i="4"/>
  <c r="J355" i="4"/>
  <c r="I355" i="4"/>
  <c r="K349" i="4"/>
  <c r="J349" i="4"/>
  <c r="I349" i="4"/>
  <c r="K344" i="4"/>
  <c r="J344" i="4"/>
  <c r="I344" i="4"/>
  <c r="K336" i="4"/>
  <c r="J336" i="4"/>
  <c r="I336" i="4"/>
  <c r="K329" i="4"/>
  <c r="J329" i="4"/>
  <c r="I329" i="4"/>
  <c r="K321" i="4"/>
  <c r="J321" i="4"/>
  <c r="I321" i="4"/>
  <c r="K315" i="4"/>
  <c r="J315" i="4"/>
  <c r="I315" i="4"/>
  <c r="K308" i="4"/>
  <c r="J308" i="4"/>
  <c r="K301" i="4"/>
  <c r="J301" i="4"/>
  <c r="I301" i="4"/>
  <c r="K293" i="4"/>
  <c r="J293" i="4"/>
  <c r="I293" i="4"/>
  <c r="K287" i="4"/>
  <c r="J287" i="4"/>
  <c r="I287" i="4"/>
  <c r="K280" i="4"/>
  <c r="J280" i="4"/>
  <c r="I280" i="4"/>
  <c r="K273" i="4"/>
  <c r="J273" i="4"/>
  <c r="I273" i="4"/>
  <c r="K266" i="4"/>
  <c r="J266" i="4"/>
  <c r="I266" i="4"/>
  <c r="K259" i="4"/>
  <c r="J259" i="4"/>
  <c r="K252" i="4"/>
  <c r="J252" i="4"/>
  <c r="K246" i="4"/>
  <c r="J246" i="4"/>
  <c r="I246" i="4"/>
  <c r="K239" i="4"/>
  <c r="J239" i="4"/>
  <c r="K231" i="4"/>
  <c r="J231" i="4"/>
  <c r="I231" i="4"/>
  <c r="K224" i="4"/>
  <c r="J224" i="4"/>
  <c r="I224" i="4"/>
  <c r="K218" i="4"/>
  <c r="J218" i="4"/>
  <c r="I218" i="4"/>
  <c r="K210" i="4"/>
  <c r="J210" i="4"/>
  <c r="I210" i="4"/>
  <c r="K203" i="4"/>
  <c r="J203" i="4"/>
  <c r="I203" i="4"/>
  <c r="K189" i="4"/>
  <c r="J189" i="4"/>
  <c r="I189" i="4"/>
  <c r="K182" i="4"/>
  <c r="J182" i="4"/>
  <c r="I182" i="4"/>
  <c r="K175" i="4"/>
  <c r="J175" i="4"/>
  <c r="I175" i="4"/>
  <c r="K167" i="4"/>
  <c r="J167" i="4"/>
  <c r="K160" i="4"/>
  <c r="J160" i="4"/>
  <c r="I160" i="4"/>
  <c r="K154" i="4"/>
  <c r="J154" i="4"/>
  <c r="I154" i="4"/>
  <c r="K146" i="4"/>
  <c r="J146" i="4"/>
  <c r="I146" i="4"/>
  <c r="K139" i="4"/>
  <c r="J139" i="4"/>
  <c r="I139" i="4"/>
  <c r="K124" i="4"/>
  <c r="J124" i="4"/>
  <c r="K117" i="4"/>
  <c r="J117" i="4"/>
  <c r="I117" i="4"/>
  <c r="K111" i="4"/>
  <c r="J111" i="4"/>
  <c r="I111" i="4"/>
  <c r="K103" i="4"/>
  <c r="J103" i="4"/>
  <c r="I103" i="4"/>
  <c r="K96" i="4"/>
  <c r="J96" i="4"/>
  <c r="I96" i="4"/>
  <c r="K89" i="4"/>
  <c r="J89" i="4"/>
  <c r="I89" i="4"/>
  <c r="K82" i="4"/>
  <c r="J82" i="4"/>
  <c r="I82" i="4"/>
  <c r="K75" i="4"/>
  <c r="J75" i="4"/>
  <c r="I75" i="4"/>
  <c r="K60" i="4"/>
  <c r="J60" i="4"/>
  <c r="K53" i="4"/>
  <c r="J53" i="4"/>
  <c r="I53" i="4"/>
  <c r="K47" i="4"/>
  <c r="J47" i="4"/>
  <c r="I47" i="4"/>
  <c r="K39" i="4"/>
  <c r="J39" i="4"/>
  <c r="I39" i="4"/>
  <c r="K32" i="4"/>
  <c r="J32" i="4"/>
  <c r="I32" i="4"/>
  <c r="K25" i="4"/>
  <c r="J25" i="4"/>
  <c r="I25" i="4"/>
  <c r="K17" i="4"/>
  <c r="J17" i="4"/>
  <c r="I17" i="4"/>
  <c r="K10" i="4"/>
  <c r="J10" i="4"/>
  <c r="I10" i="4"/>
  <c r="I3316" i="4"/>
  <c r="I3308" i="4"/>
  <c r="I3300" i="4"/>
  <c r="I3292" i="4"/>
  <c r="I3284" i="4"/>
  <c r="I3276" i="4"/>
  <c r="I3268" i="4"/>
  <c r="I3260" i="4"/>
  <c r="I3252" i="4"/>
  <c r="I3196" i="4"/>
  <c r="I3188" i="4"/>
  <c r="I3180" i="4"/>
  <c r="I3172" i="4"/>
  <c r="I3164" i="4"/>
  <c r="I3156" i="4"/>
  <c r="I3148" i="4"/>
  <c r="I3140" i="4"/>
  <c r="I3132" i="4"/>
  <c r="I3124" i="4"/>
  <c r="I3116" i="4"/>
  <c r="I3108" i="4"/>
  <c r="I3028" i="4"/>
  <c r="K740" i="4"/>
  <c r="J740" i="4"/>
  <c r="K727" i="4"/>
  <c r="J727" i="4"/>
  <c r="I727" i="4"/>
  <c r="K721" i="4"/>
  <c r="J721" i="4"/>
  <c r="I721" i="4"/>
  <c r="K715" i="4"/>
  <c r="J715" i="4"/>
  <c r="I715" i="4"/>
  <c r="K709" i="4"/>
  <c r="J709" i="4"/>
  <c r="I709" i="4"/>
  <c r="K702" i="4"/>
  <c r="J702" i="4"/>
  <c r="I702" i="4"/>
  <c r="K696" i="4"/>
  <c r="J696" i="4"/>
  <c r="I696" i="4"/>
  <c r="K684" i="4"/>
  <c r="J684" i="4"/>
  <c r="K665" i="4"/>
  <c r="J665" i="4"/>
  <c r="I665" i="4"/>
  <c r="K634" i="4"/>
  <c r="J634" i="4"/>
  <c r="I634" i="4"/>
  <c r="K622" i="4"/>
  <c r="J622" i="4"/>
  <c r="K594" i="4"/>
  <c r="J594" i="4"/>
  <c r="I594" i="4"/>
  <c r="K570" i="4"/>
  <c r="J570" i="4"/>
  <c r="I570" i="4"/>
  <c r="K558" i="4"/>
  <c r="J558" i="4"/>
  <c r="I558" i="4"/>
  <c r="K530" i="4"/>
  <c r="J530" i="4"/>
  <c r="I530" i="4"/>
  <c r="K506" i="4"/>
  <c r="J506" i="4"/>
  <c r="I506" i="4"/>
  <c r="K494" i="4"/>
  <c r="J494" i="4"/>
  <c r="I494" i="4"/>
  <c r="K466" i="4"/>
  <c r="J466" i="4"/>
  <c r="I466" i="4"/>
  <c r="K442" i="4"/>
  <c r="J442" i="4"/>
  <c r="I442" i="4"/>
  <c r="K430" i="4"/>
  <c r="J430" i="4"/>
  <c r="I430" i="4"/>
  <c r="K402" i="4"/>
  <c r="J402" i="4"/>
  <c r="I402" i="4"/>
  <c r="K378" i="4"/>
  <c r="J378" i="4"/>
  <c r="I378" i="4"/>
  <c r="K366" i="4"/>
  <c r="J366" i="4"/>
  <c r="K343" i="4"/>
  <c r="J343" i="4"/>
  <c r="K328" i="4"/>
  <c r="J328" i="4"/>
  <c r="I328" i="4"/>
  <c r="K314" i="4"/>
  <c r="J314" i="4"/>
  <c r="I314" i="4"/>
  <c r="K307" i="4"/>
  <c r="J307" i="4"/>
  <c r="I307" i="4"/>
  <c r="K300" i="4"/>
  <c r="J300" i="4"/>
  <c r="K286" i="4"/>
  <c r="J286" i="4"/>
  <c r="I286" i="4"/>
  <c r="K265" i="4"/>
  <c r="J265" i="4"/>
  <c r="I265" i="4"/>
  <c r="K258" i="4"/>
  <c r="J258" i="4"/>
  <c r="I258" i="4"/>
  <c r="K245" i="4"/>
  <c r="J245" i="4"/>
  <c r="I245" i="4"/>
  <c r="K238" i="4"/>
  <c r="J238" i="4"/>
  <c r="I238" i="4"/>
  <c r="K230" i="4"/>
  <c r="J230" i="4"/>
  <c r="I230" i="4"/>
  <c r="K217" i="4"/>
  <c r="J217" i="4"/>
  <c r="I217" i="4"/>
  <c r="K209" i="4"/>
  <c r="J209" i="4"/>
  <c r="I209" i="4"/>
  <c r="K202" i="4"/>
  <c r="J202" i="4"/>
  <c r="I202" i="4"/>
  <c r="K195" i="4"/>
  <c r="J195" i="4"/>
  <c r="I195" i="4"/>
  <c r="K181" i="4"/>
  <c r="J181" i="4"/>
  <c r="I181" i="4"/>
  <c r="K174" i="4"/>
  <c r="J174" i="4"/>
  <c r="I174" i="4"/>
  <c r="K166" i="4"/>
  <c r="J166" i="4"/>
  <c r="I166" i="4"/>
  <c r="K153" i="4"/>
  <c r="J153" i="4"/>
  <c r="I153" i="4"/>
  <c r="K145" i="4"/>
  <c r="J145" i="4"/>
  <c r="I145" i="4"/>
  <c r="K138" i="4"/>
  <c r="J138" i="4"/>
  <c r="I138" i="4"/>
  <c r="K131" i="4"/>
  <c r="J131" i="4"/>
  <c r="I131" i="4"/>
  <c r="K110" i="4"/>
  <c r="J110" i="4"/>
  <c r="I110" i="4"/>
  <c r="K102" i="4"/>
  <c r="J102" i="4"/>
  <c r="I102" i="4"/>
  <c r="K95" i="4"/>
  <c r="J95" i="4"/>
  <c r="I95" i="4"/>
  <c r="K88" i="4"/>
  <c r="J88" i="4"/>
  <c r="I88" i="4"/>
  <c r="K81" i="4"/>
  <c r="J81" i="4"/>
  <c r="I81" i="4"/>
  <c r="K74" i="4"/>
  <c r="J74" i="4"/>
  <c r="I74" i="4"/>
  <c r="K67" i="4"/>
  <c r="J67" i="4"/>
  <c r="I67" i="4"/>
  <c r="K46" i="4"/>
  <c r="J46" i="4"/>
  <c r="I46" i="4"/>
  <c r="K38" i="4"/>
  <c r="J38" i="4"/>
  <c r="I38" i="4"/>
  <c r="K31" i="4"/>
  <c r="J31" i="4"/>
  <c r="I31" i="4"/>
  <c r="K24" i="4"/>
  <c r="J24" i="4"/>
  <c r="I24" i="4"/>
  <c r="K9" i="4"/>
  <c r="J9" i="4"/>
  <c r="I9" i="4"/>
  <c r="I259" i="4"/>
  <c r="I167" i="4"/>
  <c r="K794" i="4"/>
  <c r="J794" i="4"/>
  <c r="I794" i="4"/>
  <c r="K787" i="4"/>
  <c r="J787" i="4"/>
  <c r="K775" i="4"/>
  <c r="J775" i="4"/>
  <c r="I775" i="4"/>
  <c r="K768" i="4"/>
  <c r="J768" i="4"/>
  <c r="I768" i="4"/>
  <c r="K756" i="4"/>
  <c r="J756" i="4"/>
  <c r="K750" i="4"/>
  <c r="J750" i="4"/>
  <c r="I750" i="4"/>
  <c r="K744" i="4"/>
  <c r="J744" i="4"/>
  <c r="I744" i="4"/>
  <c r="K737" i="4"/>
  <c r="J737" i="4"/>
  <c r="I737" i="4"/>
  <c r="K725" i="4"/>
  <c r="J725" i="4"/>
  <c r="K706" i="4"/>
  <c r="J706" i="4"/>
  <c r="I706" i="4"/>
  <c r="K700" i="4"/>
  <c r="J700" i="4"/>
  <c r="I700" i="4"/>
  <c r="K675" i="4"/>
  <c r="J675" i="4"/>
  <c r="I675" i="4"/>
  <c r="K648" i="4"/>
  <c r="J648" i="4"/>
  <c r="K614" i="4"/>
  <c r="J614" i="4"/>
  <c r="I614" i="4"/>
  <c r="K603" i="4"/>
  <c r="J603" i="4"/>
  <c r="I603" i="4"/>
  <c r="K591" i="4"/>
  <c r="J591" i="4"/>
  <c r="K550" i="4"/>
  <c r="J550" i="4"/>
  <c r="K539" i="4"/>
  <c r="J539" i="4"/>
  <c r="I539" i="4"/>
  <c r="K527" i="4"/>
  <c r="J527" i="4"/>
  <c r="I527" i="4"/>
  <c r="K486" i="4"/>
  <c r="J486" i="4"/>
  <c r="I486" i="4"/>
  <c r="K475" i="4"/>
  <c r="J475" i="4"/>
  <c r="I475" i="4"/>
  <c r="K463" i="4"/>
  <c r="J463" i="4"/>
  <c r="I463" i="4"/>
  <c r="K422" i="4"/>
  <c r="J422" i="4"/>
  <c r="I422" i="4"/>
  <c r="K411" i="4"/>
  <c r="J411" i="4"/>
  <c r="I411" i="4"/>
  <c r="K399" i="4"/>
  <c r="J399" i="4"/>
  <c r="K375" i="4"/>
  <c r="J375" i="4"/>
  <c r="K358" i="4"/>
  <c r="J358" i="4"/>
  <c r="I358" i="4"/>
  <c r="K347" i="4"/>
  <c r="J347" i="4"/>
  <c r="I347" i="4"/>
  <c r="K340" i="4"/>
  <c r="J340" i="4"/>
  <c r="K333" i="4"/>
  <c r="J333" i="4"/>
  <c r="K325" i="4"/>
  <c r="J325" i="4"/>
  <c r="I325" i="4"/>
  <c r="K318" i="4"/>
  <c r="J318" i="4"/>
  <c r="I318" i="4"/>
  <c r="K304" i="4"/>
  <c r="J304" i="4"/>
  <c r="I304" i="4"/>
  <c r="K297" i="4"/>
  <c r="J297" i="4"/>
  <c r="I297" i="4"/>
  <c r="K290" i="4"/>
  <c r="J290" i="4"/>
  <c r="I290" i="4"/>
  <c r="K277" i="4"/>
  <c r="J277" i="4"/>
  <c r="I277" i="4"/>
  <c r="K270" i="4"/>
  <c r="J270" i="4"/>
  <c r="K262" i="4"/>
  <c r="J262" i="4"/>
  <c r="I262" i="4"/>
  <c r="K249" i="4"/>
  <c r="J249" i="4"/>
  <c r="I249" i="4"/>
  <c r="K242" i="4"/>
  <c r="J242" i="4"/>
  <c r="I242" i="4"/>
  <c r="K235" i="4"/>
  <c r="J235" i="4"/>
  <c r="I235" i="4"/>
  <c r="K221" i="4"/>
  <c r="J221" i="4"/>
  <c r="I221" i="4"/>
  <c r="K214" i="4"/>
  <c r="J214" i="4"/>
  <c r="I214" i="4"/>
  <c r="K207" i="4"/>
  <c r="J207" i="4"/>
  <c r="I207" i="4"/>
  <c r="K199" i="4"/>
  <c r="J199" i="4"/>
  <c r="I199" i="4"/>
  <c r="K186" i="4"/>
  <c r="J186" i="4"/>
  <c r="I186" i="4"/>
  <c r="K178" i="4"/>
  <c r="J178" i="4"/>
  <c r="I178" i="4"/>
  <c r="K171" i="4"/>
  <c r="J171" i="4"/>
  <c r="I171" i="4"/>
  <c r="K157" i="4"/>
  <c r="J157" i="4"/>
  <c r="K150" i="4"/>
  <c r="J150" i="4"/>
  <c r="I150" i="4"/>
  <c r="K143" i="4"/>
  <c r="J143" i="4"/>
  <c r="I143" i="4"/>
  <c r="K135" i="4"/>
  <c r="J135" i="4"/>
  <c r="I135" i="4"/>
  <c r="K128" i="4"/>
  <c r="J128" i="4"/>
  <c r="I128" i="4"/>
  <c r="K121" i="4"/>
  <c r="J121" i="4"/>
  <c r="I121" i="4"/>
  <c r="K114" i="4"/>
  <c r="J114" i="4"/>
  <c r="I114" i="4"/>
  <c r="K107" i="4"/>
  <c r="J107" i="4"/>
  <c r="I107" i="4"/>
  <c r="K85" i="4"/>
  <c r="J85" i="4"/>
  <c r="I85" i="4"/>
  <c r="K79" i="4"/>
  <c r="J79" i="4"/>
  <c r="I79" i="4"/>
  <c r="K71" i="4"/>
  <c r="J71" i="4"/>
  <c r="I71" i="4"/>
  <c r="K64" i="4"/>
  <c r="J64" i="4"/>
  <c r="I64" i="4"/>
  <c r="K57" i="4"/>
  <c r="J57" i="4"/>
  <c r="I57" i="4"/>
  <c r="K50" i="4"/>
  <c r="J50" i="4"/>
  <c r="I50" i="4"/>
  <c r="K43" i="4"/>
  <c r="J43" i="4"/>
  <c r="I43" i="4"/>
  <c r="K21" i="4"/>
  <c r="J21" i="4"/>
  <c r="I21" i="4"/>
  <c r="K14" i="4"/>
  <c r="J14" i="4"/>
  <c r="I14" i="4"/>
  <c r="K7" i="4"/>
  <c r="J7" i="4"/>
  <c r="I7" i="4"/>
  <c r="I787" i="4"/>
  <c r="I591" i="4"/>
  <c r="K724" i="4"/>
  <c r="J724" i="4"/>
  <c r="I724" i="4"/>
  <c r="K718" i="4"/>
  <c r="J718" i="4"/>
  <c r="I718" i="4"/>
  <c r="K712" i="4"/>
  <c r="J712" i="4"/>
  <c r="I712" i="4"/>
  <c r="K705" i="4"/>
  <c r="J705" i="4"/>
  <c r="I705" i="4"/>
  <c r="K693" i="4"/>
  <c r="J693" i="4"/>
  <c r="K674" i="4"/>
  <c r="J674" i="4"/>
  <c r="I674" i="4"/>
  <c r="K668" i="4"/>
  <c r="J668" i="4"/>
  <c r="K657" i="4"/>
  <c r="J657" i="4"/>
  <c r="I657" i="4"/>
  <c r="K652" i="4"/>
  <c r="J652" i="4"/>
  <c r="K626" i="4"/>
  <c r="J626" i="4"/>
  <c r="I626" i="4"/>
  <c r="K602" i="4"/>
  <c r="J602" i="4"/>
  <c r="I602" i="4"/>
  <c r="K590" i="4"/>
  <c r="J590" i="4"/>
  <c r="I590" i="4"/>
  <c r="K562" i="4"/>
  <c r="J562" i="4"/>
  <c r="I562" i="4"/>
  <c r="K538" i="4"/>
  <c r="J538" i="4"/>
  <c r="I538" i="4"/>
  <c r="K526" i="4"/>
  <c r="J526" i="4"/>
  <c r="I526" i="4"/>
  <c r="K498" i="4"/>
  <c r="J498" i="4"/>
  <c r="I498" i="4"/>
  <c r="K474" i="4"/>
  <c r="J474" i="4"/>
  <c r="I474" i="4"/>
  <c r="K462" i="4"/>
  <c r="J462" i="4"/>
  <c r="I462" i="4"/>
  <c r="K434" i="4"/>
  <c r="J434" i="4"/>
  <c r="I434" i="4"/>
  <c r="K410" i="4"/>
  <c r="J410" i="4"/>
  <c r="I410" i="4"/>
  <c r="K404" i="4"/>
  <c r="J404" i="4"/>
  <c r="K398" i="4"/>
  <c r="J398" i="4"/>
  <c r="I398" i="4"/>
  <c r="K370" i="4"/>
  <c r="J370" i="4"/>
  <c r="I370" i="4"/>
  <c r="K363" i="4"/>
  <c r="J363" i="4"/>
  <c r="I363" i="4"/>
  <c r="K357" i="4"/>
  <c r="J357" i="4"/>
  <c r="I357" i="4"/>
  <c r="K346" i="4"/>
  <c r="J346" i="4"/>
  <c r="I346" i="4"/>
  <c r="K339" i="4"/>
  <c r="J339" i="4"/>
  <c r="I339" i="4"/>
  <c r="K332" i="4"/>
  <c r="J332" i="4"/>
  <c r="K324" i="4"/>
  <c r="J324" i="4"/>
  <c r="K317" i="4"/>
  <c r="J317" i="4"/>
  <c r="I317" i="4"/>
  <c r="K311" i="4"/>
  <c r="J311" i="4"/>
  <c r="I311" i="4"/>
  <c r="K296" i="4"/>
  <c r="J296" i="4"/>
  <c r="K289" i="4"/>
  <c r="J289" i="4"/>
  <c r="I289" i="4"/>
  <c r="K283" i="4"/>
  <c r="J283" i="4"/>
  <c r="I283" i="4"/>
  <c r="K276" i="4"/>
  <c r="J276" i="4"/>
  <c r="K269" i="4"/>
  <c r="J269" i="4"/>
  <c r="I269" i="4"/>
  <c r="K261" i="4"/>
  <c r="J261" i="4"/>
  <c r="I261" i="4"/>
  <c r="K255" i="4"/>
  <c r="J255" i="4"/>
  <c r="I255" i="4"/>
  <c r="K241" i="4"/>
  <c r="J241" i="4"/>
  <c r="I241" i="4"/>
  <c r="K234" i="4"/>
  <c r="J234" i="4"/>
  <c r="I234" i="4"/>
  <c r="K227" i="4"/>
  <c r="J227" i="4"/>
  <c r="I227" i="4"/>
  <c r="K213" i="4"/>
  <c r="J213" i="4"/>
  <c r="I213" i="4"/>
  <c r="K206" i="4"/>
  <c r="J206" i="4"/>
  <c r="I206" i="4"/>
  <c r="K198" i="4"/>
  <c r="J198" i="4"/>
  <c r="I198" i="4"/>
  <c r="K185" i="4"/>
  <c r="J185" i="4"/>
  <c r="I185" i="4"/>
  <c r="K177" i="4"/>
  <c r="J177" i="4"/>
  <c r="I177" i="4"/>
  <c r="K170" i="4"/>
  <c r="J170" i="4"/>
  <c r="I170" i="4"/>
  <c r="K163" i="4"/>
  <c r="J163" i="4"/>
  <c r="I163" i="4"/>
  <c r="K156" i="4"/>
  <c r="J156" i="4"/>
  <c r="K149" i="4"/>
  <c r="J149" i="4"/>
  <c r="I149" i="4"/>
  <c r="K142" i="4"/>
  <c r="J142" i="4"/>
  <c r="I142" i="4"/>
  <c r="K134" i="4"/>
  <c r="J134" i="4"/>
  <c r="I134" i="4"/>
  <c r="K127" i="4"/>
  <c r="J127" i="4"/>
  <c r="I127" i="4"/>
  <c r="K120" i="4"/>
  <c r="J120" i="4"/>
  <c r="K113" i="4"/>
  <c r="J113" i="4"/>
  <c r="I113" i="4"/>
  <c r="K106" i="4"/>
  <c r="J106" i="4"/>
  <c r="I106" i="4"/>
  <c r="K99" i="4"/>
  <c r="J99" i="4"/>
  <c r="K84" i="4"/>
  <c r="J84" i="4"/>
  <c r="K78" i="4"/>
  <c r="J78" i="4"/>
  <c r="I78" i="4"/>
  <c r="K70" i="4"/>
  <c r="J70" i="4"/>
  <c r="I70" i="4"/>
  <c r="K63" i="4"/>
  <c r="J63" i="4"/>
  <c r="I63" i="4"/>
  <c r="K56" i="4"/>
  <c r="J56" i="4"/>
  <c r="I56" i="4"/>
  <c r="K49" i="4"/>
  <c r="J49" i="4"/>
  <c r="I49" i="4"/>
  <c r="K42" i="4"/>
  <c r="J42" i="4"/>
  <c r="I42" i="4"/>
  <c r="K35" i="4"/>
  <c r="J35" i="4"/>
  <c r="I35" i="4"/>
  <c r="K20" i="4"/>
  <c r="J20" i="4"/>
  <c r="I20" i="4"/>
  <c r="K13" i="4"/>
  <c r="J13" i="4"/>
  <c r="I13" i="4"/>
  <c r="K6" i="4"/>
  <c r="J6" i="4"/>
  <c r="I6" i="4"/>
  <c r="I684" i="4"/>
  <c r="I399" i="4"/>
  <c r="I120" i="4"/>
  <c r="K686" i="4"/>
  <c r="J686" i="4"/>
  <c r="I686" i="4"/>
  <c r="K680" i="4"/>
  <c r="J680" i="4"/>
  <c r="I680" i="4"/>
  <c r="K673" i="4"/>
  <c r="J673" i="4"/>
  <c r="I673" i="4"/>
  <c r="K667" i="4"/>
  <c r="J667" i="4"/>
  <c r="I667" i="4"/>
  <c r="K656" i="4"/>
  <c r="J656" i="4"/>
  <c r="I656" i="4"/>
  <c r="K651" i="4"/>
  <c r="J651" i="4"/>
  <c r="I651" i="4"/>
  <c r="K642" i="4"/>
  <c r="J642" i="4"/>
  <c r="I642" i="4"/>
  <c r="K636" i="4"/>
  <c r="J636" i="4"/>
  <c r="K630" i="4"/>
  <c r="J630" i="4"/>
  <c r="I630" i="4"/>
  <c r="K625" i="4"/>
  <c r="J625" i="4"/>
  <c r="I625" i="4"/>
  <c r="K607" i="4"/>
  <c r="J607" i="4"/>
  <c r="I607" i="4"/>
  <c r="K601" i="4"/>
  <c r="J601" i="4"/>
  <c r="I601" i="4"/>
  <c r="K589" i="4"/>
  <c r="J589" i="4"/>
  <c r="I589" i="4"/>
  <c r="K584" i="4"/>
  <c r="J584" i="4"/>
  <c r="I584" i="4"/>
  <c r="K578" i="4"/>
  <c r="J578" i="4"/>
  <c r="I578" i="4"/>
  <c r="K572" i="4"/>
  <c r="J572" i="4"/>
  <c r="K566" i="4"/>
  <c r="J566" i="4"/>
  <c r="I566" i="4"/>
  <c r="K561" i="4"/>
  <c r="J561" i="4"/>
  <c r="I561" i="4"/>
  <c r="K543" i="4"/>
  <c r="J543" i="4"/>
  <c r="I543" i="4"/>
  <c r="K537" i="4"/>
  <c r="J537" i="4"/>
  <c r="I537" i="4"/>
  <c r="K525" i="4"/>
  <c r="J525" i="4"/>
  <c r="I525" i="4"/>
  <c r="K520" i="4"/>
  <c r="J520" i="4"/>
  <c r="I520" i="4"/>
  <c r="K514" i="4"/>
  <c r="J514" i="4"/>
  <c r="I514" i="4"/>
  <c r="K502" i="4"/>
  <c r="J502" i="4"/>
  <c r="I502" i="4"/>
  <c r="K497" i="4"/>
  <c r="J497" i="4"/>
  <c r="I497" i="4"/>
  <c r="K479" i="4"/>
  <c r="J479" i="4"/>
  <c r="I479" i="4"/>
  <c r="K473" i="4"/>
  <c r="J473" i="4"/>
  <c r="I473" i="4"/>
  <c r="K461" i="4"/>
  <c r="J461" i="4"/>
  <c r="I461" i="4"/>
  <c r="K456" i="4"/>
  <c r="J456" i="4"/>
  <c r="I456" i="4"/>
  <c r="K450" i="4"/>
  <c r="J450" i="4"/>
  <c r="I450" i="4"/>
  <c r="K438" i="4"/>
  <c r="J438" i="4"/>
  <c r="I438" i="4"/>
  <c r="K433" i="4"/>
  <c r="J433" i="4"/>
  <c r="I433" i="4"/>
  <c r="K415" i="4"/>
  <c r="J415" i="4"/>
  <c r="K409" i="4"/>
  <c r="J409" i="4"/>
  <c r="K397" i="4"/>
  <c r="J397" i="4"/>
  <c r="I397" i="4"/>
  <c r="K392" i="4"/>
  <c r="J392" i="4"/>
  <c r="I392" i="4"/>
  <c r="K386" i="4"/>
  <c r="J386" i="4"/>
  <c r="I386" i="4"/>
  <c r="K374" i="4"/>
  <c r="J374" i="4"/>
  <c r="I374" i="4"/>
  <c r="K369" i="4"/>
  <c r="J369" i="4"/>
  <c r="I369" i="4"/>
  <c r="K351" i="4"/>
  <c r="J351" i="4"/>
  <c r="I351" i="4"/>
  <c r="K338" i="4"/>
  <c r="J338" i="4"/>
  <c r="I338" i="4"/>
  <c r="K331" i="4"/>
  <c r="J331" i="4"/>
  <c r="I331" i="4"/>
  <c r="K323" i="4"/>
  <c r="J323" i="4"/>
  <c r="I323" i="4"/>
  <c r="K310" i="4"/>
  <c r="J310" i="4"/>
  <c r="I310" i="4"/>
  <c r="K303" i="4"/>
  <c r="J303" i="4"/>
  <c r="I303" i="4"/>
  <c r="K295" i="4"/>
  <c r="J295" i="4"/>
  <c r="I295" i="4"/>
  <c r="K282" i="4"/>
  <c r="J282" i="4"/>
  <c r="I282" i="4"/>
  <c r="K275" i="4"/>
  <c r="J275" i="4"/>
  <c r="K268" i="4"/>
  <c r="J268" i="4"/>
  <c r="K254" i="4"/>
  <c r="J254" i="4"/>
  <c r="I254" i="4"/>
  <c r="K240" i="4"/>
  <c r="J240" i="4"/>
  <c r="I240" i="4"/>
  <c r="K233" i="4"/>
  <c r="J233" i="4"/>
  <c r="K226" i="4"/>
  <c r="J226" i="4"/>
  <c r="I226" i="4"/>
  <c r="K212" i="4"/>
  <c r="J212" i="4"/>
  <c r="I212" i="4"/>
  <c r="K205" i="4"/>
  <c r="J205" i="4"/>
  <c r="K197" i="4"/>
  <c r="J197" i="4"/>
  <c r="I197" i="4"/>
  <c r="K191" i="4"/>
  <c r="J191" i="4"/>
  <c r="K184" i="4"/>
  <c r="J184" i="4"/>
  <c r="I184" i="4"/>
  <c r="K176" i="4"/>
  <c r="J176" i="4"/>
  <c r="I176" i="4"/>
  <c r="K169" i="4"/>
  <c r="J169" i="4"/>
  <c r="I169" i="4"/>
  <c r="K162" i="4"/>
  <c r="J162" i="4"/>
  <c r="I162" i="4"/>
  <c r="K148" i="4"/>
  <c r="J148" i="4"/>
  <c r="K141" i="4"/>
  <c r="J141" i="4"/>
  <c r="I141" i="4"/>
  <c r="K133" i="4"/>
  <c r="J133" i="4"/>
  <c r="I133" i="4"/>
  <c r="K126" i="4"/>
  <c r="J126" i="4"/>
  <c r="I126" i="4"/>
  <c r="K119" i="4"/>
  <c r="J119" i="4"/>
  <c r="I119" i="4"/>
  <c r="K112" i="4"/>
  <c r="J112" i="4"/>
  <c r="I112" i="4"/>
  <c r="K105" i="4"/>
  <c r="J105" i="4"/>
  <c r="I105" i="4"/>
  <c r="K98" i="4"/>
  <c r="J98" i="4"/>
  <c r="I98" i="4"/>
  <c r="K91" i="4"/>
  <c r="J91" i="4"/>
  <c r="I91" i="4"/>
  <c r="K77" i="4"/>
  <c r="J77" i="4"/>
  <c r="I77" i="4"/>
  <c r="K69" i="4"/>
  <c r="J69" i="4"/>
  <c r="I69" i="4"/>
  <c r="K62" i="4"/>
  <c r="J62" i="4"/>
  <c r="I62" i="4"/>
  <c r="K55" i="4"/>
  <c r="J55" i="4"/>
  <c r="I55" i="4"/>
  <c r="K48" i="4"/>
  <c r="J48" i="4"/>
  <c r="I48" i="4"/>
  <c r="K41" i="4"/>
  <c r="J41" i="4"/>
  <c r="I41" i="4"/>
  <c r="K34" i="4"/>
  <c r="J34" i="4"/>
  <c r="I34" i="4"/>
  <c r="K27" i="4"/>
  <c r="J27" i="4"/>
  <c r="I27" i="4"/>
  <c r="K19" i="4"/>
  <c r="J19" i="4"/>
  <c r="K12" i="4"/>
  <c r="J12" i="4"/>
  <c r="I12" i="4"/>
  <c r="K5" i="4"/>
  <c r="J5" i="4"/>
  <c r="I5" i="4"/>
  <c r="I296" i="4"/>
  <c r="I99" i="4"/>
  <c r="I19" i="4"/>
  <c r="K729" i="4"/>
  <c r="J729" i="4"/>
  <c r="I729" i="4"/>
  <c r="K698" i="4"/>
  <c r="J698" i="4"/>
  <c r="K691" i="4"/>
  <c r="J691" i="4"/>
  <c r="I691" i="4"/>
  <c r="K679" i="4"/>
  <c r="J679" i="4"/>
  <c r="I679" i="4"/>
  <c r="K672" i="4"/>
  <c r="J672" i="4"/>
  <c r="I672" i="4"/>
  <c r="K661" i="4"/>
  <c r="J661" i="4"/>
  <c r="I661" i="4"/>
  <c r="K641" i="4"/>
  <c r="J641" i="4"/>
  <c r="I641" i="4"/>
  <c r="K624" i="4"/>
  <c r="J624" i="4"/>
  <c r="I624" i="4"/>
  <c r="K618" i="4"/>
  <c r="J618" i="4"/>
  <c r="I618" i="4"/>
  <c r="K612" i="4"/>
  <c r="J612" i="4"/>
  <c r="K606" i="4"/>
  <c r="J606" i="4"/>
  <c r="I606" i="4"/>
  <c r="K600" i="4"/>
  <c r="J600" i="4"/>
  <c r="I600" i="4"/>
  <c r="K583" i="4"/>
  <c r="J583" i="4"/>
  <c r="I583" i="4"/>
  <c r="K577" i="4"/>
  <c r="J577" i="4"/>
  <c r="I577" i="4"/>
  <c r="K560" i="4"/>
  <c r="J560" i="4"/>
  <c r="I560" i="4"/>
  <c r="K554" i="4"/>
  <c r="J554" i="4"/>
  <c r="I554" i="4"/>
  <c r="K548" i="4"/>
  <c r="J548" i="4"/>
  <c r="I548" i="4"/>
  <c r="K542" i="4"/>
  <c r="J542" i="4"/>
  <c r="I542" i="4"/>
  <c r="K536" i="4"/>
  <c r="J536" i="4"/>
  <c r="I536" i="4"/>
  <c r="K519" i="4"/>
  <c r="J519" i="4"/>
  <c r="I519" i="4"/>
  <c r="K513" i="4"/>
  <c r="J513" i="4"/>
  <c r="I513" i="4"/>
  <c r="K496" i="4"/>
  <c r="J496" i="4"/>
  <c r="I496" i="4"/>
  <c r="K490" i="4"/>
  <c r="J490" i="4"/>
  <c r="I490" i="4"/>
  <c r="K484" i="4"/>
  <c r="J484" i="4"/>
  <c r="K478" i="4"/>
  <c r="J478" i="4"/>
  <c r="I478" i="4"/>
  <c r="K472" i="4"/>
  <c r="J472" i="4"/>
  <c r="K455" i="4"/>
  <c r="J455" i="4"/>
  <c r="I455" i="4"/>
  <c r="K449" i="4"/>
  <c r="J449" i="4"/>
  <c r="I449" i="4"/>
  <c r="K432" i="4"/>
  <c r="J432" i="4"/>
  <c r="I432" i="4"/>
  <c r="K426" i="4"/>
  <c r="J426" i="4"/>
  <c r="I426" i="4"/>
  <c r="K420" i="4"/>
  <c r="J420" i="4"/>
  <c r="K414" i="4"/>
  <c r="J414" i="4"/>
  <c r="I414" i="4"/>
  <c r="K408" i="4"/>
  <c r="J408" i="4"/>
  <c r="I408" i="4"/>
  <c r="K391" i="4"/>
  <c r="J391" i="4"/>
  <c r="I391" i="4"/>
  <c r="K385" i="4"/>
  <c r="J385" i="4"/>
  <c r="I385" i="4"/>
  <c r="K368" i="4"/>
  <c r="J368" i="4"/>
  <c r="I368" i="4"/>
  <c r="K362" i="4"/>
  <c r="J362" i="4"/>
  <c r="I362" i="4"/>
  <c r="K356" i="4"/>
  <c r="J356" i="4"/>
  <c r="I356" i="4"/>
  <c r="K350" i="4"/>
  <c r="J350" i="4"/>
  <c r="I350" i="4"/>
  <c r="K337" i="4"/>
  <c r="J337" i="4"/>
  <c r="I337" i="4"/>
  <c r="K330" i="4"/>
  <c r="J330" i="4"/>
  <c r="I330" i="4"/>
  <c r="K322" i="4"/>
  <c r="J322" i="4"/>
  <c r="I322" i="4"/>
  <c r="K309" i="4"/>
  <c r="J309" i="4"/>
  <c r="I309" i="4"/>
  <c r="K302" i="4"/>
  <c r="J302" i="4"/>
  <c r="I302" i="4"/>
  <c r="K294" i="4"/>
  <c r="J294" i="4"/>
  <c r="I294" i="4"/>
  <c r="K281" i="4"/>
  <c r="J281" i="4"/>
  <c r="I281" i="4"/>
  <c r="K274" i="4"/>
  <c r="J274" i="4"/>
  <c r="I274" i="4"/>
  <c r="K267" i="4"/>
  <c r="J267" i="4"/>
  <c r="I267" i="4"/>
  <c r="K253" i="4"/>
  <c r="J253" i="4"/>
  <c r="I253" i="4"/>
  <c r="K247" i="4"/>
  <c r="J247" i="4"/>
  <c r="I247" i="4"/>
  <c r="K232" i="4"/>
  <c r="J232" i="4"/>
  <c r="I232" i="4"/>
  <c r="K225" i="4"/>
  <c r="J225" i="4"/>
  <c r="I225" i="4"/>
  <c r="K219" i="4"/>
  <c r="J219" i="4"/>
  <c r="I219" i="4"/>
  <c r="K211" i="4"/>
  <c r="J211" i="4"/>
  <c r="I211" i="4"/>
  <c r="K204" i="4"/>
  <c r="J204" i="4"/>
  <c r="I204" i="4"/>
  <c r="K190" i="4"/>
  <c r="J190" i="4"/>
  <c r="I190" i="4"/>
  <c r="K183" i="4"/>
  <c r="J183" i="4"/>
  <c r="I183" i="4"/>
  <c r="K168" i="4"/>
  <c r="J168" i="4"/>
  <c r="I168" i="4"/>
  <c r="K161" i="4"/>
  <c r="J161" i="4"/>
  <c r="I161" i="4"/>
  <c r="K155" i="4"/>
  <c r="J155" i="4"/>
  <c r="I155" i="4"/>
  <c r="K147" i="4"/>
  <c r="J147" i="4"/>
  <c r="I147" i="4"/>
  <c r="K140" i="4"/>
  <c r="J140" i="4"/>
  <c r="K125" i="4"/>
  <c r="J125" i="4"/>
  <c r="I125" i="4"/>
  <c r="K118" i="4"/>
  <c r="J118" i="4"/>
  <c r="I118" i="4"/>
  <c r="K104" i="4"/>
  <c r="J104" i="4"/>
  <c r="I104" i="4"/>
  <c r="K97" i="4"/>
  <c r="J97" i="4"/>
  <c r="I97" i="4"/>
  <c r="K90" i="4"/>
  <c r="J90" i="4"/>
  <c r="I90" i="4"/>
  <c r="K83" i="4"/>
  <c r="J83" i="4"/>
  <c r="K76" i="4"/>
  <c r="J76" i="4"/>
  <c r="I76" i="4"/>
  <c r="K61" i="4"/>
  <c r="J61" i="4"/>
  <c r="I61" i="4"/>
  <c r="K54" i="4"/>
  <c r="J54" i="4"/>
  <c r="I54" i="4"/>
  <c r="K40" i="4"/>
  <c r="J40" i="4"/>
  <c r="I40" i="4"/>
  <c r="K33" i="4"/>
  <c r="J33" i="4"/>
  <c r="K26" i="4"/>
  <c r="J26" i="4"/>
  <c r="I26" i="4"/>
  <c r="K18" i="4"/>
  <c r="J18" i="4"/>
  <c r="I18" i="4"/>
  <c r="K11" i="4"/>
  <c r="J11" i="4"/>
  <c r="I11" i="4"/>
  <c r="I472" i="4"/>
  <c r="I375" i="4"/>
  <c r="I275" i="4"/>
  <c r="I191" i="4"/>
  <c r="I3020" i="4"/>
  <c r="I3012" i="4"/>
  <c r="I3004" i="4"/>
  <c r="I2996" i="4"/>
  <c r="I2988" i="4"/>
  <c r="I2980" i="4"/>
  <c r="I2972" i="4"/>
  <c r="I2964" i="4"/>
  <c r="I2956" i="4"/>
  <c r="I2948" i="4"/>
  <c r="I2940" i="4"/>
  <c r="I2932" i="4"/>
  <c r="I2924" i="4"/>
  <c r="I2916" i="4"/>
  <c r="I2860" i="4"/>
  <c r="I2852" i="4"/>
  <c r="I2844" i="4"/>
  <c r="I2836" i="4"/>
  <c r="I2828" i="4"/>
  <c r="I2820" i="4"/>
  <c r="I2812" i="4"/>
  <c r="I2804" i="4"/>
  <c r="I2796" i="4"/>
  <c r="I2788" i="4"/>
  <c r="I2780" i="4"/>
  <c r="I2772" i="4"/>
  <c r="I2764" i="4"/>
  <c r="I2756" i="4"/>
  <c r="I2748" i="4"/>
  <c r="I2692" i="4"/>
  <c r="I2684" i="4"/>
  <c r="I2676" i="4"/>
  <c r="I2668" i="4"/>
  <c r="I2660" i="4"/>
  <c r="I2652" i="4"/>
  <c r="I2644" i="4"/>
  <c r="I2636" i="4"/>
  <c r="I2628" i="4"/>
  <c r="I2620" i="4"/>
  <c r="I2612" i="4"/>
  <c r="I2604" i="4"/>
  <c r="I2596" i="4"/>
  <c r="I2588" i="4"/>
  <c r="I2580" i="4"/>
  <c r="I2524" i="4"/>
  <c r="I2516" i="4"/>
  <c r="I2508" i="4"/>
  <c r="I2500" i="4"/>
  <c r="I2492" i="4"/>
  <c r="I2484" i="4"/>
  <c r="I2476" i="4"/>
  <c r="I2468" i="4"/>
  <c r="I2460" i="4"/>
  <c r="I2452" i="4"/>
  <c r="I2444" i="4"/>
  <c r="I2436" i="4"/>
  <c r="I2428" i="4"/>
  <c r="I2420" i="4"/>
  <c r="I2412" i="4"/>
  <c r="I2356" i="4"/>
  <c r="I2348" i="4"/>
  <c r="I2340" i="4"/>
  <c r="I2332" i="4"/>
  <c r="I2324" i="4"/>
  <c r="I2316" i="4"/>
  <c r="I2308" i="4"/>
  <c r="I2300" i="4"/>
  <c r="I2292" i="4"/>
  <c r="I2284" i="4"/>
  <c r="I2276" i="4"/>
  <c r="I2268" i="4"/>
  <c r="I2260" i="4"/>
  <c r="I2252" i="4"/>
  <c r="I2244" i="4"/>
  <c r="I2188" i="4"/>
  <c r="I2180" i="4"/>
  <c r="I2172" i="4"/>
  <c r="I2164" i="4"/>
  <c r="I2156" i="4"/>
  <c r="I2148" i="4"/>
  <c r="I2140" i="4"/>
  <c r="I2132" i="4"/>
  <c r="I2124" i="4"/>
  <c r="I2116" i="4"/>
  <c r="I2108" i="4"/>
  <c r="I2100" i="4"/>
  <c r="I2092" i="4"/>
  <c r="I2084" i="4"/>
  <c r="I2076" i="4"/>
  <c r="I1996" i="4"/>
  <c r="I1988" i="4"/>
  <c r="I1980" i="4"/>
  <c r="I1972" i="4"/>
  <c r="I1964" i="4"/>
  <c r="I1956" i="4"/>
  <c r="I1948" i="4"/>
  <c r="I1940" i="4"/>
  <c r="I1932" i="4"/>
  <c r="I1924" i="4"/>
  <c r="I1916" i="4"/>
  <c r="I1908" i="4"/>
  <c r="I1852" i="4"/>
  <c r="I1844" i="4"/>
  <c r="I1836" i="4"/>
  <c r="I1828" i="4"/>
  <c r="I1820" i="4"/>
  <c r="I1812" i="4"/>
  <c r="I1804" i="4"/>
  <c r="I1796" i="4"/>
  <c r="I1788" i="4"/>
  <c r="I1780" i="4"/>
  <c r="I1772" i="4"/>
  <c r="I1764" i="4"/>
  <c r="I1756" i="4"/>
  <c r="I1748" i="4"/>
  <c r="I1740" i="4"/>
  <c r="I1684" i="4"/>
  <c r="I1676" i="4"/>
  <c r="I1668" i="4"/>
  <c r="I1660" i="4"/>
  <c r="I1652" i="4"/>
  <c r="I1644" i="4"/>
  <c r="I1636" i="4"/>
  <c r="I1628" i="4"/>
  <c r="I1620" i="4"/>
  <c r="I1612" i="4"/>
  <c r="I1604" i="4"/>
  <c r="I1596" i="4"/>
  <c r="I1588" i="4"/>
  <c r="I1580" i="4"/>
  <c r="I1572" i="4"/>
  <c r="I1516" i="4"/>
  <c r="I1508" i="4"/>
  <c r="I1500" i="4"/>
  <c r="I1492" i="4"/>
  <c r="I1484" i="4"/>
  <c r="I1476" i="4"/>
  <c r="I1468" i="4"/>
  <c r="I1460" i="4"/>
  <c r="I1452" i="4"/>
  <c r="I1444" i="4"/>
  <c r="I1436" i="4"/>
  <c r="I1428" i="4"/>
  <c r="I1420" i="4"/>
  <c r="I1412" i="4"/>
  <c r="I1404" i="4"/>
  <c r="I1348" i="4"/>
  <c r="I1340" i="4"/>
  <c r="I1332" i="4"/>
  <c r="I1324" i="4"/>
  <c r="I1316" i="4"/>
  <c r="I1308" i="4"/>
  <c r="I1300" i="4"/>
  <c r="I1292" i="4"/>
  <c r="I1284" i="4"/>
  <c r="I1276" i="4"/>
  <c r="I1268" i="4"/>
  <c r="I1260" i="4"/>
  <c r="I1252" i="4"/>
  <c r="I1244" i="4"/>
  <c r="I1236" i="4"/>
  <c r="I1180" i="4"/>
  <c r="I1172" i="4"/>
  <c r="I1164" i="4"/>
  <c r="I1156" i="4"/>
  <c r="I1148" i="4"/>
  <c r="I1140" i="4"/>
  <c r="I1132" i="4"/>
  <c r="I1124" i="4"/>
  <c r="I1116" i="4"/>
  <c r="I1108" i="4"/>
  <c r="I1100" i="4"/>
  <c r="I1092" i="4"/>
  <c r="I1084" i="4"/>
  <c r="I1076" i="4"/>
  <c r="I1068" i="4"/>
  <c r="I1012" i="4"/>
  <c r="I1004" i="4"/>
  <c r="I996" i="4"/>
  <c r="I988" i="4"/>
  <c r="I980" i="4"/>
  <c r="I972" i="4"/>
  <c r="I964" i="4"/>
  <c r="I956" i="4"/>
  <c r="I948" i="4"/>
  <c r="I940" i="4"/>
  <c r="I932" i="4"/>
  <c r="I924" i="4"/>
  <c r="I916" i="4"/>
  <c r="I908" i="4"/>
  <c r="I900" i="4"/>
  <c r="I844" i="4"/>
  <c r="I836" i="4"/>
  <c r="I828" i="4"/>
  <c r="I820" i="4"/>
  <c r="I812" i="4"/>
  <c r="I804" i="4"/>
  <c r="I796" i="4"/>
  <c r="I788" i="4"/>
  <c r="I780" i="4"/>
  <c r="I772" i="4"/>
  <c r="I764" i="4"/>
  <c r="I756" i="4"/>
  <c r="I748" i="4"/>
  <c r="I740" i="4"/>
  <c r="I732" i="4"/>
  <c r="I676" i="4"/>
  <c r="I668" i="4"/>
  <c r="I660" i="4"/>
  <c r="I652" i="4"/>
  <c r="I644" i="4"/>
  <c r="I636" i="4"/>
  <c r="I628" i="4"/>
  <c r="I620" i="4"/>
  <c r="I612" i="4"/>
  <c r="I604" i="4"/>
  <c r="I596" i="4"/>
  <c r="I588" i="4"/>
  <c r="I580" i="4"/>
  <c r="I572" i="4"/>
  <c r="I564" i="4"/>
  <c r="I508" i="4"/>
  <c r="I500" i="4"/>
  <c r="I492" i="4"/>
  <c r="I484" i="4"/>
  <c r="I476" i="4"/>
  <c r="I468" i="4"/>
  <c r="I460" i="4"/>
  <c r="I452" i="4"/>
  <c r="I444" i="4"/>
  <c r="I436" i="4"/>
  <c r="I428" i="4"/>
  <c r="I420" i="4"/>
  <c r="I412" i="4"/>
  <c r="I404" i="4"/>
  <c r="I396" i="4"/>
  <c r="I340" i="4"/>
  <c r="I332" i="4"/>
  <c r="I324" i="4"/>
  <c r="I316" i="4"/>
  <c r="I308" i="4"/>
  <c r="I300" i="4"/>
  <c r="I292" i="4"/>
  <c r="I284" i="4"/>
  <c r="I276" i="4"/>
  <c r="I268" i="4"/>
  <c r="I260" i="4"/>
  <c r="I252" i="4"/>
  <c r="I244" i="4"/>
  <c r="I236" i="4"/>
  <c r="I228" i="4"/>
  <c r="I172" i="4"/>
  <c r="I164" i="4"/>
  <c r="I156" i="4"/>
  <c r="I148" i="4"/>
  <c r="I140" i="4"/>
  <c r="I132" i="4"/>
  <c r="I124" i="4"/>
  <c r="I116" i="4"/>
  <c r="I108" i="4"/>
  <c r="I100" i="4"/>
  <c r="I92" i="4"/>
  <c r="I84" i="4"/>
  <c r="AB8" i="2" l="1"/>
  <c r="H11" i="2"/>
  <c r="I10" i="2"/>
  <c r="I11" i="2"/>
  <c r="J10" i="2"/>
  <c r="H5" i="2"/>
  <c r="J11" i="2"/>
  <c r="I5" i="2"/>
  <c r="J5" i="2"/>
  <c r="H10" i="2"/>
  <c r="I9" i="2"/>
  <c r="J6" i="2"/>
  <c r="H9" i="2"/>
  <c r="I7" i="2"/>
  <c r="J9" i="2"/>
  <c r="J7" i="2"/>
  <c r="H4" i="2"/>
  <c r="I4" i="2"/>
  <c r="H6" i="2"/>
  <c r="H7" i="2"/>
  <c r="J4" i="2"/>
  <c r="I6" i="2"/>
  <c r="S6" i="2"/>
  <c r="T6" i="2"/>
  <c r="U6" i="2"/>
  <c r="V6" i="2"/>
  <c r="W6" i="2"/>
  <c r="S7" i="2"/>
  <c r="T7" i="2"/>
  <c r="U7" i="2"/>
  <c r="V7" i="2"/>
  <c r="W7" i="2"/>
  <c r="S9" i="2"/>
  <c r="T9" i="2"/>
  <c r="U9" i="2"/>
  <c r="V9" i="2"/>
  <c r="W9" i="2"/>
  <c r="Y5" i="2" l="1"/>
  <c r="Z5" i="2"/>
  <c r="Q5" i="2"/>
  <c r="Z10" i="2"/>
  <c r="Q10" i="2"/>
  <c r="Y10" i="2"/>
  <c r="Z11" i="2"/>
  <c r="Q11" i="2"/>
  <c r="Y11" i="2"/>
  <c r="Q4" i="2"/>
  <c r="Q7" i="2"/>
  <c r="Q9" i="2"/>
  <c r="Q6" i="2"/>
  <c r="S4" i="2"/>
  <c r="T4" i="2"/>
  <c r="U4" i="2"/>
  <c r="V4" i="2"/>
  <c r="W4" i="2"/>
  <c r="AB10" i="2" l="1"/>
  <c r="AB11" i="2"/>
  <c r="AB5" i="2"/>
  <c r="J4013" i="4"/>
  <c r="I4013" i="4"/>
  <c r="K4013" i="4"/>
  <c r="Y9" i="2"/>
  <c r="Z7" i="2"/>
  <c r="Z6" i="2"/>
  <c r="Y7" i="2"/>
  <c r="Y6" i="2"/>
  <c r="Z9" i="2"/>
  <c r="Y4" i="2" l="1"/>
  <c r="AB9" i="2"/>
  <c r="AB6" i="2"/>
  <c r="AB7" i="2"/>
  <c r="Z4" i="2" l="1"/>
  <c r="AB4" i="2" s="1"/>
  <c r="AB1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<sst xmlns="http://schemas.openxmlformats.org/spreadsheetml/2006/main" count="820" uniqueCount="723">
  <si>
    <t>Off-Peak</t>
  </si>
  <si>
    <t>Mid-Peak</t>
  </si>
  <si>
    <t>On-Peak</t>
  </si>
  <si>
    <t>Billing Date</t>
  </si>
  <si>
    <t>Rate Group</t>
  </si>
  <si>
    <t>First</t>
  </si>
  <si>
    <t>Above</t>
  </si>
  <si>
    <t>Time of Day Usage</t>
  </si>
  <si>
    <t>x</t>
  </si>
  <si>
    <t>y</t>
  </si>
  <si>
    <t>Cost</t>
  </si>
  <si>
    <t>TOD</t>
  </si>
  <si>
    <t>Tiered</t>
  </si>
  <si>
    <t>Rates to Use</t>
  </si>
  <si>
    <t>z</t>
  </si>
  <si>
    <t>R-MP</t>
  </si>
  <si>
    <t>R-F</t>
  </si>
  <si>
    <t>R-A</t>
  </si>
  <si>
    <t>R-OnP</t>
  </si>
  <si>
    <t>R-OffP</t>
  </si>
  <si>
    <t>a</t>
  </si>
  <si>
    <t>b</t>
  </si>
  <si>
    <t>Total</t>
  </si>
  <si>
    <t>-</t>
  </si>
  <si>
    <t>Consumption (kWh)</t>
  </si>
  <si>
    <t>Time</t>
  </si>
  <si>
    <t>Date</t>
  </si>
  <si>
    <t>End Date</t>
  </si>
  <si>
    <t>Start Date</t>
  </si>
  <si>
    <t>Off</t>
  </si>
  <si>
    <t>23:00:00</t>
  </si>
  <si>
    <t>22:00:00</t>
  </si>
  <si>
    <t>21:00:00</t>
  </si>
  <si>
    <t>20:00:00</t>
  </si>
  <si>
    <t>Peak</t>
  </si>
  <si>
    <t>19:00:00</t>
  </si>
  <si>
    <t>18:00:00</t>
  </si>
  <si>
    <t>Mid</t>
  </si>
  <si>
    <t>17:00:00</t>
  </si>
  <si>
    <t>16:00:00</t>
  </si>
  <si>
    <t>15:00:00</t>
  </si>
  <si>
    <t>14:00:00</t>
  </si>
  <si>
    <t>13:00:00</t>
  </si>
  <si>
    <t>12:00:00</t>
  </si>
  <si>
    <t>11:00:00</t>
  </si>
  <si>
    <t>10:00:00</t>
  </si>
  <si>
    <t>09:00:00</t>
  </si>
  <si>
    <t>08:00:00</t>
  </si>
  <si>
    <t>07:00:00</t>
  </si>
  <si>
    <t>06:00:00</t>
  </si>
  <si>
    <t>05:00:00</t>
  </si>
  <si>
    <t>04:00:00</t>
  </si>
  <si>
    <t>03:00:00</t>
  </si>
  <si>
    <t>02:00:00</t>
  </si>
  <si>
    <t>01:00:00</t>
  </si>
  <si>
    <t>00:00:00</t>
  </si>
  <si>
    <t>Rate</t>
  </si>
  <si>
    <t>Billing Period</t>
  </si>
  <si>
    <t>Download usage from Hydro Ottawa website and paste-by-values into this table.</t>
  </si>
  <si>
    <t>Savings</t>
  </si>
  <si>
    <t>Winter TOD Hours</t>
  </si>
  <si>
    <t>Summer TOD Hours</t>
  </si>
  <si>
    <t>11-01</t>
  </si>
  <si>
    <t>04-30</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</si>
  <si>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</si>
  <si>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</si>
  <si>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</si>
  <si>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</si>
  <si>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</si>
  <si>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</si>
  <si>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</si>
  <si>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</si>
  <si>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</si>
  <si>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</si>
  <si>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</si>
  <si>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</si>
  <si>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</si>
  <si>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</si>
  <si>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</si>
  <si>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</si>
  <si>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</si>
  <si>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</si>
  <si>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</si>
  <si>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</si>
  <si>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</si>
  <si>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</si>
  <si>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</si>
  <si>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</si>
  <si>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</si>
  <si>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</si>
  <si>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</si>
  <si>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</si>
  <si>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</si>
  <si>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</si>
  <si>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</si>
  <si>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</si>
  <si>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</si>
  <si>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</si>
  <si>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</si>
  <si>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</si>
  <si>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</si>
  <si>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</si>
  <si>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</si>
  <si>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</si>
  <si>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</si>
  <si>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</si>
  <si>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</si>
  <si>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</si>
  <si>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</si>
  <si>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</si>
  <si>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</si>
  <si>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</si>
  <si>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</si>
  <si>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</si>
  <si>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</si>
  <si>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</si>
  <si>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</si>
  <si>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</si>
  <si>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</si>
  <si>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</si>
  <si>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</si>
  <si>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</si>
  <si>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</si>
  <si>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</si>
  <si>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</si>
  <si>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</si>
  <si>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</si>
  <si>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</si>
  <si>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</si>
  <si>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</si>
  <si>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</si>
  <si>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</si>
  <si>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</si>
  <si>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</si>
  <si>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</si>
  <si>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</si>
  <si>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</si>
  <si>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</si>
  <si>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</si>
  <si>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</si>
  <si>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</si>
  <si>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</si>
  <si>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</si>
  <si>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</si>
  <si>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</si>
  <si>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</si>
  <si>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</si>
  <si>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</si>
  <si>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</si>
  <si>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</si>
  <si>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</si>
  <si>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</si>
  <si>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</si>
  <si>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</si>
  <si>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</si>
  <si>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</si>
  <si>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</si>
  <si>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</si>
  <si>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</si>
  <si>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</si>
  <si>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</si>
  <si>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</si>
  <si>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</si>
  <si>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</si>
  <si>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</si>
  <si>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</si>
  <si>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</si>
  <si>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</si>
  <si>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</si>
  <si>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</si>
  <si>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</si>
  <si>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</si>
  <si>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</si>
  <si>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</si>
  <si>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</si>
  <si>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</si>
  <si>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</si>
  <si>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</si>
  <si>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</si>
  <si>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</si>
  <si>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</si>
  <si>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</si>
  <si>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</si>
  <si>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</si>
  <si>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</si>
  <si>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</si>
  <si>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</si>
  <si>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</si>
  <si>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</si>
  <si>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</si>
  <si>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</si>
  <si>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</si>
  <si>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</si>
  <si>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</si>
  <si>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</si>
  <si>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</si>
  <si>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</si>
  <si>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</si>
  <si>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</si>
  <si>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</si>
  <si>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</si>
  <si>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</si>
  <si>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</si>
  <si>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</si>
  <si>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</si>
  <si>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</si>
  <si>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</si>
  <si>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</si>
  <si>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</si>
  <si>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</si>
  <si>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</si>
  <si>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</si>
  <si>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</si>
  <si>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</si>
  <si>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</si>
  <si>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</si>
  <si>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</si>
  <si>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</si>
  <si>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</si>
  <si>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</si>
  <si>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</si>
  <si>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</si>
  <si>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</si>
  <si>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</si>
  <si>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</si>
  <si>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</si>
  <si>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</si>
  <si>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</si>
  <si>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</si>
  <si>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</si>
  <si>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</si>
  <si>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</si>
  <si>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</si>
  <si>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</si>
  <si>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</si>
  <si>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</si>
  <si>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</si>
  <si>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</si>
  <si>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</si>
  <si>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</si>
  <si>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</si>
  <si>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</si>
  <si>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</si>
  <si>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TODDate</t>
  </si>
  <si>
    <t>Winter</t>
  </si>
  <si>
    <t>TOD Days</t>
  </si>
  <si>
    <t xml:space="preserve">Seasonal Hydro Ottawa Rates </t>
  </si>
  <si>
    <t>Raw Hydro Ottawa Data</t>
  </si>
  <si>
    <t>Calculated Fields</t>
  </si>
  <si>
    <t>Column1</t>
  </si>
  <si>
    <t>Holidays</t>
  </si>
  <si>
    <t>Name</t>
  </si>
  <si>
    <t>Thanksgiving</t>
  </si>
  <si>
    <t>Version:</t>
  </si>
  <si>
    <t>Date:</t>
  </si>
  <si>
    <t>Usage:</t>
  </si>
  <si>
    <t>Author:</t>
  </si>
  <si>
    <t>Christopher Rath &lt;christopher@rath.ca&gt;</t>
  </si>
  <si>
    <t>Copyright:</t>
  </si>
  <si>
    <t>License:</t>
  </si>
  <si>
    <t>This package is free software; you can redistribute it and/or modify it under the terms of version 2.1 the GNU Lesser General Public License as published by the Free Software Foundation.  See the LGPL tab of this workbook.</t>
  </si>
  <si>
    <t>Warranty:</t>
  </si>
  <si>
    <t>This package is distributed in the hope that it will be useful, but WITHOUT ANY WARRANTY; without even the implied warranty of MERCHANTABILITY or FITNESS FOR A PARTICULAR PURPOSE; on an “AS IS,” “WHERE IS” and “WITH ALL FAULTS” basis.</t>
  </si>
  <si>
    <t>Electricity Cost Calculator</t>
  </si>
  <si>
    <t>Workbook to take hourly electricity usage and calculate</t>
  </si>
  <si>
    <t>time of day and tiered pricing for comparison purposes.</t>
  </si>
  <si>
    <t>1. Download your hourly electricity usage from your utility's website.</t>
  </si>
  <si>
    <t>2. Enter the rate information into the Rates workbook.</t>
  </si>
  <si>
    <t>Notes:</t>
  </si>
  <si>
    <t xml:space="preserve">  GNU LESSER GENERAL PUBLIC LICENSE</t>
  </si>
  <si>
    <t xml:space="preserve">       Version 2.1, February 1999</t>
  </si>
  <si>
    <t xml:space="preserve"> Copyright (C) 1991, 1999 Free Software Foundation, Inc.</t>
  </si>
  <si>
    <t xml:space="preserve">     59 Temple Place, Suite 330, Boston, MA  02111-1307  USA</t>
  </si>
  <si>
    <t xml:space="preserve"> Everyone is permitted to copy and distribute verbatim copies</t>
  </si>
  <si>
    <t xml:space="preserve"> of this license document, but changing it is not allowed.</t>
  </si>
  <si>
    <t>[This is the first released version of the Lesser GPL.  It also counts</t>
  </si>
  <si>
    <t xml:space="preserve"> as the successor of the GNU Library Public License, version 2, hence</t>
  </si>
  <si>
    <t xml:space="preserve"> the version number 2.1.]</t>
  </si>
  <si>
    <t>Preamble</t>
  </si>
  <si>
    <t xml:space="preserve">  The licenses for most software are designed to take away your</t>
  </si>
  <si>
    <t>freedom to share and change it.  By contrast, the GNU General Public</t>
  </si>
  <si>
    <t>Licenses are intended to guarantee your freedom to share and change</t>
  </si>
  <si>
    <t>free software--to make sure the software is free for all its users.</t>
  </si>
  <si>
    <t xml:space="preserve">  This license, the Lesser General Public License, applies to some</t>
  </si>
  <si>
    <t>specially designated software packages--typically libraries--of the</t>
  </si>
  <si>
    <t>Free Software Foundation and other authors who decide to use it.  You</t>
  </si>
  <si>
    <t>can use it too, but we suggest you first think carefully about whether</t>
  </si>
  <si>
    <t>this license or the ordinary General Public License is the better</t>
  </si>
  <si>
    <t>strategy to use in any particular case, based on the explanations below.</t>
  </si>
  <si>
    <t xml:space="preserve">  When we speak of free software, we are referring to freedom of use,</t>
  </si>
  <si>
    <t>not price.  Our General Public Licenses are designed to make sure that</t>
  </si>
  <si>
    <t>you have the freedom to distribute copies of free software (and charge</t>
  </si>
  <si>
    <t>for this service if you wish); that you receive source code or can get</t>
  </si>
  <si>
    <t>it if you want it; that you can change the software and use pieces of</t>
  </si>
  <si>
    <t>it in new free programs; and that you are informed that you can do</t>
  </si>
  <si>
    <t>these things.</t>
  </si>
  <si>
    <t xml:space="preserve">  To protect your rights, we need to make restrictions that forbid</t>
  </si>
  <si>
    <t>distributors to deny you these rights or to ask you to surrender these</t>
  </si>
  <si>
    <t>rights.  These restrictions translate to certain responsibilities for</t>
  </si>
  <si>
    <t>you if you distribute copies of the library or if you modify it.</t>
  </si>
  <si>
    <t xml:space="preserve">  For example, if you distribute copies of the library, whether gratis</t>
  </si>
  <si>
    <t>or for a fee, you must give the recipients all the rights that we gave</t>
  </si>
  <si>
    <t>you.  You must make sure that they, too, receive or can get the source</t>
  </si>
  <si>
    <t>code.  If you link other code with the library, you must provide</t>
  </si>
  <si>
    <t>complete object files to the recipients, so that they can relink them</t>
  </si>
  <si>
    <t>with the library after making changes to the library and recompiling</t>
  </si>
  <si>
    <t>it.  And you must show them these terms so they know their rights.</t>
  </si>
  <si>
    <t xml:space="preserve">  We protect your rights with a two-step method: (1) we copyright the</t>
  </si>
  <si>
    <t>library, and (2) we offer you this license, which gives you legal</t>
  </si>
  <si>
    <t>permission to copy, distribute and/or modify the library.</t>
  </si>
  <si>
    <t xml:space="preserve">  To protect each distributor, we want to make it very clear that</t>
  </si>
  <si>
    <t>there is no warranty for the free library.  Also, if the library is</t>
  </si>
  <si>
    <t>modified by someone else and passed on, the recipients should know</t>
  </si>
  <si>
    <t>that what they have is not the original version, so that the original</t>
  </si>
  <si>
    <t>author's reputation will not be affected by problems that might be</t>
  </si>
  <si>
    <t>introduced by others.</t>
  </si>
  <si>
    <t xml:space="preserve">  Finally, software patents pose a constant threat to the existence of</t>
  </si>
  <si>
    <t>any free program.  We wish to make sure that a company cannot</t>
  </si>
  <si>
    <t>effectively restrict the users of a free program by obtaining a</t>
  </si>
  <si>
    <t>restrictive license from a patent holder.  Therefore, we insist that</t>
  </si>
  <si>
    <t>any patent license obtained for a version of the library must be</t>
  </si>
  <si>
    <t>consistent with the full freedom of use specified in this license.</t>
  </si>
  <si>
    <t xml:space="preserve">  Most GNU software, including some libraries, is covered by the</t>
  </si>
  <si>
    <t>ordinary GNU General Public License.  This license, the GNU Lesser</t>
  </si>
  <si>
    <t>General Public License, applies to certain designated libraries, and</t>
  </si>
  <si>
    <t>is quite different from the ordinary General Public License.  We use</t>
  </si>
  <si>
    <t>this license for certain libraries in order to permit linking those</t>
  </si>
  <si>
    <t>libraries into non-free programs.</t>
  </si>
  <si>
    <t xml:space="preserve">  When a program is linked with a library, whether statically or using</t>
  </si>
  <si>
    <t>a shared library, the combination of the two is legally speaking a</t>
  </si>
  <si>
    <t>combined work, a derivative of the original library.  The ordinary</t>
  </si>
  <si>
    <t>General Public License therefore permits such linking only if the</t>
  </si>
  <si>
    <t>entire combination fits its criteria of freedom.  The Lesser General</t>
  </si>
  <si>
    <t>Public License permits more lax criteria for linking other code with</t>
  </si>
  <si>
    <t>the library.</t>
  </si>
  <si>
    <t xml:space="preserve">  We call this license the "Lesser" General Public License because it</t>
  </si>
  <si>
    <t>does Less to protect the user's freedom than the ordinary General</t>
  </si>
  <si>
    <t>Public License.  It also provides other free software developers Less</t>
  </si>
  <si>
    <t>of an advantage over competing non-free programs.  These disadvantages</t>
  </si>
  <si>
    <t>are the reason we use the ordinary General Public License for many</t>
  </si>
  <si>
    <t>libraries.  However, the Lesser license provides advantages in certain</t>
  </si>
  <si>
    <t>special circumstances.</t>
  </si>
  <si>
    <t xml:space="preserve">  For example, on rare occasions, there may be a special need to</t>
  </si>
  <si>
    <t>encourage the widest possible use of a certain library, so that it becomes</t>
  </si>
  <si>
    <t>a de-facto standard.  To achieve this, non-free programs must be</t>
  </si>
  <si>
    <t>allowed to use the library.  A more frequent case is that a free</t>
  </si>
  <si>
    <t>library does the same job as widely used non-free libraries.  In this</t>
  </si>
  <si>
    <t>case, there is little to gain by limiting the free library to free</t>
  </si>
  <si>
    <t>software only, so we use the Lesser General Public License.</t>
  </si>
  <si>
    <t xml:space="preserve">  In other cases, permission to use a particular library in non-free</t>
  </si>
  <si>
    <t>programs enables a greater number of people to use a large body of</t>
  </si>
  <si>
    <t>free software.  For example, permission to use the GNU C Library in</t>
  </si>
  <si>
    <t>non-free programs enables many more people to use the whole GNU</t>
  </si>
  <si>
    <t>operating system, as well as its variant, the GNU/Linux operating</t>
  </si>
  <si>
    <t>system.</t>
  </si>
  <si>
    <t xml:space="preserve">  Although the Lesser General Public License is Less protective of the</t>
  </si>
  <si>
    <t>users' freedom, it does ensure that the user of a program that is</t>
  </si>
  <si>
    <t>linked with the Library has the freedom and the wherewithal to run</t>
  </si>
  <si>
    <t>that program using a modified version of the Library.</t>
  </si>
  <si>
    <t xml:space="preserve">  The precise terms and conditions for copying, distribution and</t>
  </si>
  <si>
    <t>modification follow.  Pay close attention to the difference between a</t>
  </si>
  <si>
    <t>work based on the library and a "work that uses the library".  The</t>
  </si>
  <si>
    <t>former contains code derived from the library, whereas the latter must</t>
  </si>
  <si>
    <t>be combined with the library in order to run.</t>
  </si>
  <si>
    <t>GNU LESSER GENERAL PUBLIC LICENSE</t>
  </si>
  <si>
    <t>TERMS AND CONDITIONS FOR COPYING, DISTRIBUTION AND MODIFICATION</t>
  </si>
  <si>
    <t xml:space="preserve">  0. This License Agreement applies to any software library or other</t>
  </si>
  <si>
    <t>program which contains a notice placed by the copyright holder or</t>
  </si>
  <si>
    <t>other authorized party saying it may be distributed under the terms of</t>
  </si>
  <si>
    <t>this Lesser General Public License (also called "this License").</t>
  </si>
  <si>
    <t>Each licensee is addressed as "you".</t>
  </si>
  <si>
    <t xml:space="preserve">  A "library" means a collection of software functions and/or data</t>
  </si>
  <si>
    <t>prepared so as to be conveniently linked with application programs</t>
  </si>
  <si>
    <t>(which use some of those functions and data) to form executables.</t>
  </si>
  <si>
    <t xml:space="preserve">  The "Library", below, refers to any such software library or work</t>
  </si>
  <si>
    <t>which has been distributed under these terms.  A "work based on the</t>
  </si>
  <si>
    <t>Library" means either the Library or any derivative work under</t>
  </si>
  <si>
    <t>copyright law: that is to say, a work containing the Library or a</t>
  </si>
  <si>
    <t>portion of it, either verbatim or with modifications and/or translated</t>
  </si>
  <si>
    <t>straightforwardly into another language.  (Hereinafter, translation is</t>
  </si>
  <si>
    <t>included without limitation in the term "modification".)</t>
  </si>
  <si>
    <t xml:space="preserve">  "Source code" for a work means the preferred form of the work for</t>
  </si>
  <si>
    <t>making modifications to it.  For a library, complete source code means</t>
  </si>
  <si>
    <t>all the source code for all modules it contains, plus any associated</t>
  </si>
  <si>
    <t>interface definition files, plus the scripts used to control compilation</t>
  </si>
  <si>
    <t>and installation of the library.</t>
  </si>
  <si>
    <t xml:space="preserve">  Activities other than copying, distribution and modification are not</t>
  </si>
  <si>
    <t>covered by this License; they are outside its scope.  The act of</t>
  </si>
  <si>
    <t>running a program using the Library is not restricted, and output from</t>
  </si>
  <si>
    <t>such a program is covered only if its contents constitute a work based</t>
  </si>
  <si>
    <t>on the Library (independent of the use of the Library in a tool for</t>
  </si>
  <si>
    <t>writing it).  Whether that is true depends on what the Library does</t>
  </si>
  <si>
    <t>and what the program that uses the Library does.</t>
  </si>
  <si>
    <t xml:space="preserve">  </t>
  </si>
  <si>
    <t xml:space="preserve">  1. You may copy and distribute verbatim copies of the Library's</t>
  </si>
  <si>
    <t>complete source code as you receive it, in any medium, provided that</t>
  </si>
  <si>
    <t>you conspicuously and appropriately publish on each copy an</t>
  </si>
  <si>
    <t>appropriate copyright notice and disclaimer of warranty; keep intact</t>
  </si>
  <si>
    <t>all the notices that refer to this License and to the absence of any</t>
  </si>
  <si>
    <t>warranty; and distribute a copy of this License along with the</t>
  </si>
  <si>
    <t>Library.</t>
  </si>
  <si>
    <t xml:space="preserve">  You may charge a fee for the physical act of transferring a copy,</t>
  </si>
  <si>
    <t>and you may at your option offer warranty protection in exchange for a</t>
  </si>
  <si>
    <t>fee.</t>
  </si>
  <si>
    <t xml:space="preserve">  2. You may modify your copy or copies of the Library or any portion</t>
  </si>
  <si>
    <t>of it, thus forming a work based on the Library, and copy and</t>
  </si>
  <si>
    <t>distribute such modifications or work under the terms of Section 1</t>
  </si>
  <si>
    <t>above, provided that you also meet all of these conditions:</t>
  </si>
  <si>
    <t xml:space="preserve">    a) The modified work must itself be a software library.</t>
  </si>
  <si>
    <t xml:space="preserve">    b) You must cause the files modified to carry prominent notices</t>
  </si>
  <si>
    <t xml:space="preserve">    stating that you changed the files and the date of any change.</t>
  </si>
  <si>
    <t xml:space="preserve">    c) You must cause the whole of the work to be licensed at no</t>
  </si>
  <si>
    <t xml:space="preserve">    charge to all third parties under the terms of this License.</t>
  </si>
  <si>
    <t xml:space="preserve">    d) If a facility in the modified Library refers to a function or a</t>
  </si>
  <si>
    <t xml:space="preserve">    table of data to be supplied by an application program that uses</t>
  </si>
  <si>
    <t xml:space="preserve">    the facility, other than as an argument passed when the facility</t>
  </si>
  <si>
    <t xml:space="preserve">    is invoked, then you must make a good faith effort to ensure that,</t>
  </si>
  <si>
    <t xml:space="preserve">    in the event an application does not supply such function or</t>
  </si>
  <si>
    <t xml:space="preserve">    table, the facility still operates, and performs whatever part of</t>
  </si>
  <si>
    <t xml:space="preserve">    its purpose remains meaningful.</t>
  </si>
  <si>
    <t xml:space="preserve">    (For example, a function in a library to compute square roots has</t>
  </si>
  <si>
    <t xml:space="preserve">    a purpose that is entirely well-defined independent of the</t>
  </si>
  <si>
    <t xml:space="preserve">    application.  Therefore, Subsection 2d requires that any</t>
  </si>
  <si>
    <t xml:space="preserve">    application-supplied function or table used by this function must</t>
  </si>
  <si>
    <t xml:space="preserve">    be optional: if the application does not supply it, the square</t>
  </si>
  <si>
    <t xml:space="preserve">    root function must still compute square roots.)</t>
  </si>
  <si>
    <t>These requirements apply to the modified work as a whole.  If</t>
  </si>
  <si>
    <t>identifiable sections of that work are not derived from the Library,</t>
  </si>
  <si>
    <t>and can be reasonably considered independent and separate works in</t>
  </si>
  <si>
    <t>themselves, then this License, and its terms, do not apply to those</t>
  </si>
  <si>
    <t>sections when you distribute them as separate works.  But when you</t>
  </si>
  <si>
    <t>distribute the same sections as part of a whole which is a work based</t>
  </si>
  <si>
    <t>on the Library, the distribution of the whole must be on the terms of</t>
  </si>
  <si>
    <t>this License, whose permissions for other licensees extend to the</t>
  </si>
  <si>
    <t>entire whole, and thus to each and every part regardless of who wrote</t>
  </si>
  <si>
    <t>it.</t>
  </si>
  <si>
    <t>Thus, it is not the intent of this section to claim rights or contest</t>
  </si>
  <si>
    <t>your rights to work written entirely by you; rather, the intent is to</t>
  </si>
  <si>
    <t>exercise the right to control the distribution of derivative or</t>
  </si>
  <si>
    <t>collective works based on the Library.</t>
  </si>
  <si>
    <t>In addition, mere aggregation of another work not based on the Library</t>
  </si>
  <si>
    <t>with the Library (or with a work based on the Library) on a volume of</t>
  </si>
  <si>
    <t>a storage or distribution medium does not bring the other work under</t>
  </si>
  <si>
    <t>the scope of this License.</t>
  </si>
  <si>
    <t xml:space="preserve">  3. You may opt to apply the terms of the ordinary GNU General Public</t>
  </si>
  <si>
    <t>License instead of this License to a given copy of the Library.  To do</t>
  </si>
  <si>
    <t>this, you must alter all the notices that refer to this License, so</t>
  </si>
  <si>
    <t>that they refer to the ordinary GNU General Public License, version 2,</t>
  </si>
  <si>
    <t>instead of to this License.  (If a newer version than version 2 of the</t>
  </si>
  <si>
    <t>ordinary GNU General Public License has appeared, then you can specify</t>
  </si>
  <si>
    <t>that version instead if you wish.)  Do not make any other change in</t>
  </si>
  <si>
    <t>these notices.</t>
  </si>
  <si>
    <t xml:space="preserve">  Once this change is made in a given copy, it is irreversible for</t>
  </si>
  <si>
    <t>that copy, so the ordinary GNU General Public License applies to all</t>
  </si>
  <si>
    <t>subsequent copies and derivative works made from that copy.</t>
  </si>
  <si>
    <t xml:space="preserve">  This option is useful when you wish to copy part of the code of</t>
  </si>
  <si>
    <t>the Library into a program that is not a library.</t>
  </si>
  <si>
    <t xml:space="preserve">  4. You may copy and distribute the Library (or a portion or</t>
  </si>
  <si>
    <t>derivative of it, under Section 2) in object code or executable form</t>
  </si>
  <si>
    <t>under the terms of Sections 1 and 2 above provided that you accompany</t>
  </si>
  <si>
    <t>it with the complete corresponding machine-readable source code, which</t>
  </si>
  <si>
    <t>must be distributed under the terms of Sections 1 and 2 above on a</t>
  </si>
  <si>
    <t>medium customarily used for software interchange.</t>
  </si>
  <si>
    <t xml:space="preserve">  If distribution of object code is made by offering access to copy</t>
  </si>
  <si>
    <t>from a designated place, then offering equivalent access to copy the</t>
  </si>
  <si>
    <t>source code from the same place satisfies the requirement to</t>
  </si>
  <si>
    <t>distribute the source code, even though third parties are not</t>
  </si>
  <si>
    <t>compelled to copy the source along with the object code.</t>
  </si>
  <si>
    <t xml:space="preserve">  5. A program that contains no derivative of any portion of the</t>
  </si>
  <si>
    <t>Library, but is designed to work with the Library by being compiled or</t>
  </si>
  <si>
    <t>linked with it, is called a "work that uses the Library".  Such a</t>
  </si>
  <si>
    <t>work, in isolation, is not a derivative work of the Library, and</t>
  </si>
  <si>
    <t>therefore falls outside the scope of this License.</t>
  </si>
  <si>
    <t xml:space="preserve">  However, linking a "work that uses the Library" with the Library</t>
  </si>
  <si>
    <t>creates an executable that is a derivative of the Library (because it</t>
  </si>
  <si>
    <t>contains portions of the Library), rather than a "work that uses the</t>
  </si>
  <si>
    <t>library".  The executable is therefore covered by this License.</t>
  </si>
  <si>
    <t>Section 6 states terms for distribution of such executables.</t>
  </si>
  <si>
    <t xml:space="preserve">  When a "work that uses the Library" uses material from a header file</t>
  </si>
  <si>
    <t>that is part of the Library, the object code for the work may be a</t>
  </si>
  <si>
    <t>derivative work of the Library even though the source code is not.</t>
  </si>
  <si>
    <t>Whether this is true is especially significant if the work can be</t>
  </si>
  <si>
    <t>linked without the Library, or if the work is itself a library.  The</t>
  </si>
  <si>
    <t>threshold for this to be true is not precisely defined by law.</t>
  </si>
  <si>
    <t xml:space="preserve">  If such an object file uses only numerical parameters, data</t>
  </si>
  <si>
    <t>structure layouts and accessors, and small macros and small inline</t>
  </si>
  <si>
    <t>functions (ten lines or less in length), then the use of the object</t>
  </si>
  <si>
    <t>file is unrestricted, regardless of whether it is legally a derivative</t>
  </si>
  <si>
    <t>work.  (Executables containing this object code plus portions of the</t>
  </si>
  <si>
    <t>Library will still fall under Section 6.)</t>
  </si>
  <si>
    <t xml:space="preserve">  Otherwise, if the work is a derivative of the Library, you may</t>
  </si>
  <si>
    <t>distribute the object code for the work under the terms of Section 6.</t>
  </si>
  <si>
    <t>Any executables containing that work also fall under Section 6,</t>
  </si>
  <si>
    <t>whether or not they are linked directly with the Library itself.</t>
  </si>
  <si>
    <t xml:space="preserve">  6. As an exception to the Sections above, you may also combine or</t>
  </si>
  <si>
    <t>link a "work that uses the Library" with the Library to produce a</t>
  </si>
  <si>
    <t>work containing portions of the Library, and distribute that work</t>
  </si>
  <si>
    <t>under terms of your choice, provided that the terms permit</t>
  </si>
  <si>
    <t>modification of the work for the customer's own use and reverse</t>
  </si>
  <si>
    <t>engineering for debugging such modifications.</t>
  </si>
  <si>
    <t xml:space="preserve">  You must give prominent notice with each copy of the work that the</t>
  </si>
  <si>
    <t>Library is used in it and that the Library and its use are covered by</t>
  </si>
  <si>
    <t>this License.  You must supply a copy of this License.  If the work</t>
  </si>
  <si>
    <t>during execution displays copyright notices, you must include the</t>
  </si>
  <si>
    <t>copyright notice for the Library among them, as well as a reference</t>
  </si>
  <si>
    <t>directing the user to the copy of this License.  Also, you must do one</t>
  </si>
  <si>
    <t>of these things:</t>
  </si>
  <si>
    <t xml:space="preserve">    a) Accompany the work with the complete corresponding</t>
  </si>
  <si>
    <t xml:space="preserve">    machine-readable source code for the Library including whatever</t>
  </si>
  <si>
    <t xml:space="preserve">    changes were used in the work (which must be distributed under</t>
  </si>
  <si>
    <t xml:space="preserve">    Sections 1 and 2 above); and, if the work is an executable linked</t>
  </si>
  <si>
    <t xml:space="preserve">    with the Library, with the complete machine-readable "work that</t>
  </si>
  <si>
    <t xml:space="preserve">    uses the Library", as object code and/or source code, so that the</t>
  </si>
  <si>
    <t xml:space="preserve">    user can modify the Library and then relink to produce a modified</t>
  </si>
  <si>
    <t xml:space="preserve">    executable containing the modified Library.  (It is understood</t>
  </si>
  <si>
    <t xml:space="preserve">    that the user who changes the contents of definitions files in the</t>
  </si>
  <si>
    <t xml:space="preserve">    Library will not necessarily be able to recompile the application</t>
  </si>
  <si>
    <t xml:space="preserve">    to use the modified definitions.)</t>
  </si>
  <si>
    <t xml:space="preserve">    b) Use a suitable shared library mechanism for linking with the</t>
  </si>
  <si>
    <t xml:space="preserve">    Library.  A suitable mechanism is one that (1) uses at run time a</t>
  </si>
  <si>
    <t xml:space="preserve">    copy of the library already present on the user's computer system,</t>
  </si>
  <si>
    <t xml:space="preserve">    rather than copying library functions into the executable, and (2)</t>
  </si>
  <si>
    <t xml:space="preserve">    will operate properly with a modified version of the library, if</t>
  </si>
  <si>
    <t xml:space="preserve">    the user installs one, as long as the modified version is</t>
  </si>
  <si>
    <t xml:space="preserve">    interface-compatible with the version that the work was made with.</t>
  </si>
  <si>
    <t xml:space="preserve">    c) Accompany the work with a written offer, valid for at</t>
  </si>
  <si>
    <t xml:space="preserve">    least three years, to give the same user the materials</t>
  </si>
  <si>
    <t xml:space="preserve">    specified in Subsection 6a, above, for a charge no more</t>
  </si>
  <si>
    <t xml:space="preserve">    than the cost of performing this distribution.</t>
  </si>
  <si>
    <t xml:space="preserve">    d) If distribution of the work is made by offering access to copy</t>
  </si>
  <si>
    <t xml:space="preserve">    from a designated place, offer equivalent access to copy the above</t>
  </si>
  <si>
    <t xml:space="preserve">    specified materials from the same place.</t>
  </si>
  <si>
    <t xml:space="preserve">    e) Verify that the user has already received a copy of these</t>
  </si>
  <si>
    <t xml:space="preserve">    materials or that you have already sent this user a copy.</t>
  </si>
  <si>
    <t xml:space="preserve">  For an executable, the required form of the "work that uses the</t>
  </si>
  <si>
    <t>Library" must include any data and utility programs needed for</t>
  </si>
  <si>
    <t>reproducing the executable from it.  However, as a special exception,</t>
  </si>
  <si>
    <t>the materials to be distributed need not include anything that is</t>
  </si>
  <si>
    <t>normally distributed (in either source or binary form) with the major</t>
  </si>
  <si>
    <t>components (compiler, kernel, and so on) of the operating system on</t>
  </si>
  <si>
    <t>which the executable runs, unless that component itself accompanies</t>
  </si>
  <si>
    <t>the executable.</t>
  </si>
  <si>
    <t xml:space="preserve">  It may happen that this requirement contradicts the license</t>
  </si>
  <si>
    <t>restrictions of other proprietary libraries that do not normally</t>
  </si>
  <si>
    <t>accompany the operating system.  Such a contradiction means you cannot</t>
  </si>
  <si>
    <t>use both them and the Library together in an executable that you</t>
  </si>
  <si>
    <t>distribute.</t>
  </si>
  <si>
    <t xml:space="preserve">  7. You may place library facilities that are a work based on the</t>
  </si>
  <si>
    <t>Library side-by-side in a single library together with other library</t>
  </si>
  <si>
    <t>facilities not covered by this License, and distribute such a combined</t>
  </si>
  <si>
    <t>library, provided that the separate distribution of the work based on</t>
  </si>
  <si>
    <t>the Library and of the other library facilities is otherwise</t>
  </si>
  <si>
    <t>permitted, and provided that you do these two things:</t>
  </si>
  <si>
    <t xml:space="preserve">    a) Accompany the combined library with a copy of the same work</t>
  </si>
  <si>
    <t xml:space="preserve">    based on the Library, uncombined with any other library</t>
  </si>
  <si>
    <t xml:space="preserve">    facilities.  This must be distributed under the terms of the</t>
  </si>
  <si>
    <t xml:space="preserve">    Sections above.</t>
  </si>
  <si>
    <t xml:space="preserve">    b) Give prominent notice with the combined library of the fact</t>
  </si>
  <si>
    <t xml:space="preserve">    that part of it is a work based on the Library, and explaining</t>
  </si>
  <si>
    <t xml:space="preserve">    where to find the accompanying uncombined form of the same work.</t>
  </si>
  <si>
    <t xml:space="preserve">  8. You may not copy, modify, sublicense, link with, or distribute</t>
  </si>
  <si>
    <t>the Library except as expressly provided under this License.  Any</t>
  </si>
  <si>
    <t>attempt otherwise to copy, modify, sublicense, link with, or</t>
  </si>
  <si>
    <t>distribute the Library is void, and will automatically terminate your</t>
  </si>
  <si>
    <t>rights under this License.  However, parties who have received copies,</t>
  </si>
  <si>
    <t>or rights, from you under this License will not have their licenses</t>
  </si>
  <si>
    <t>terminated so long as such parties remain in full compliance.</t>
  </si>
  <si>
    <t xml:space="preserve">  9. You are not required to accept this License, since you have not</t>
  </si>
  <si>
    <t>signed it.  However, nothing else grants you permission to modify or</t>
  </si>
  <si>
    <t>distribute the Library or its derivative works.  These actions are</t>
  </si>
  <si>
    <t>prohibited by law if you do not accept this License.  Therefore, by</t>
  </si>
  <si>
    <t>modifying or distributing the Library (or any work based on the</t>
  </si>
  <si>
    <t>Library), you indicate your acceptance of this License to do so, and</t>
  </si>
  <si>
    <t>all its terms and conditions for copying, distributing or modifying</t>
  </si>
  <si>
    <t>the Library or works based on it.</t>
  </si>
  <si>
    <t xml:space="preserve">  10. Each time you redistribute the Library (or any work based on the</t>
  </si>
  <si>
    <t>Library), the recipient automatically receives a license from the</t>
  </si>
  <si>
    <t>original licensor to copy, distribute, link with or modify the Library</t>
  </si>
  <si>
    <t>subject to these terms and conditions.  You may not impose any further</t>
  </si>
  <si>
    <t>restrictions on the recipients' exercise of the rights granted herein.</t>
  </si>
  <si>
    <t>You are not responsible for enforcing compliance by third parties with</t>
  </si>
  <si>
    <t>this License.</t>
  </si>
  <si>
    <t xml:space="preserve">  11. If, as a consequence of a court judgment or allegation of patent</t>
  </si>
  <si>
    <t>infringement or for any other reason (not limited to patent issues),</t>
  </si>
  <si>
    <t>conditions are imposed on you (whether by court order, agreement or</t>
  </si>
  <si>
    <t>otherwise) that contradict the conditions of this License, they do not</t>
  </si>
  <si>
    <t>excuse you from the conditions of this License.  If you cannot</t>
  </si>
  <si>
    <t>distribute so as to satisfy simultaneously your obligations under this</t>
  </si>
  <si>
    <t>License and any other pertinent obligations, then as a consequence you</t>
  </si>
  <si>
    <t>may not distribute the Library at all.  For example, if a patent</t>
  </si>
  <si>
    <t>license would not permit royalty-free redistribution of the Library by</t>
  </si>
  <si>
    <t>all those who receive copies directly or indirectly through you, then</t>
  </si>
  <si>
    <t>the only way you could satisfy both it and this License would be to</t>
  </si>
  <si>
    <t>refrain entirely from distribution of the Library.</t>
  </si>
  <si>
    <t>If any portion of this section is held invalid or unenforceable under any</t>
  </si>
  <si>
    <t>particular circumstance, the balance of the section is intended to apply,</t>
  </si>
  <si>
    <t>and the section as a whole is intended to apply in other circumstances.</t>
  </si>
  <si>
    <t>It is not the purpose of this section to induce you to infringe any</t>
  </si>
  <si>
    <t>patents or other property right claims or to contest validity of any</t>
  </si>
  <si>
    <t>such claims; this section has the sole purpose of protecting the</t>
  </si>
  <si>
    <t>integrity of the free software distribution system which is</t>
  </si>
  <si>
    <t>implemented by public license practices.  Many people have made</t>
  </si>
  <si>
    <t>generous contributions to the wide range of software distributed</t>
  </si>
  <si>
    <t>through that system in reliance on consistent application of that</t>
  </si>
  <si>
    <t>system; it is up to the author/donor to decide if he or she is willing</t>
  </si>
  <si>
    <t>to distribute software through any other system and a licensee cannot</t>
  </si>
  <si>
    <t>impose that choice.</t>
  </si>
  <si>
    <t>This section is intended to make thoroughly clear what is believed to</t>
  </si>
  <si>
    <t>be a consequence of the rest of this License.</t>
  </si>
  <si>
    <t xml:space="preserve">  12. If the distribution and/or use of the Library is restricted in</t>
  </si>
  <si>
    <t>certain countries either by patents or by copyrighted interfaces, the</t>
  </si>
  <si>
    <t>original copyright holder who places the Library under this License may add</t>
  </si>
  <si>
    <t>an explicit geographical distribution limitation excluding those countries,</t>
  </si>
  <si>
    <t>so that distribution is permitted only in or among countries not thus</t>
  </si>
  <si>
    <t>excluded.  In such case, this License incorporates the limitation as if</t>
  </si>
  <si>
    <t>written in the body of this License.</t>
  </si>
  <si>
    <t xml:space="preserve">  13. The Free Software Foundation may publish revised and/or new</t>
  </si>
  <si>
    <t>versions of the Lesser General Public License from time to time.</t>
  </si>
  <si>
    <t>Such new versions will be similar in spirit to the present version,</t>
  </si>
  <si>
    <t>but may differ in detail to address new problems or concerns.</t>
  </si>
  <si>
    <t>Each version is given a distinguishing version number.  If the Library</t>
  </si>
  <si>
    <t>specifies a version number of this License which applies to it and</t>
  </si>
  <si>
    <t>any later version, you have the option of following the terms and</t>
  </si>
  <si>
    <t>conditions either of that version or of any later version published by</t>
  </si>
  <si>
    <t>the Free Software Foundation.  If the Library does not specify a</t>
  </si>
  <si>
    <t>license version number, you may choose any version ever published by</t>
  </si>
  <si>
    <t>the Free Software Foundation.</t>
  </si>
  <si>
    <t xml:space="preserve">  14. If you wish to incorporate parts of the Library into other free</t>
  </si>
  <si>
    <t>programs whose distribution conditions are incompatible with these,</t>
  </si>
  <si>
    <t>write to the author to ask for permission.  For software which is</t>
  </si>
  <si>
    <t>copyrighted by the Free Software Foundation, write to the Free</t>
  </si>
  <si>
    <t>Software Foundation; we sometimes make exceptions for this.  Our</t>
  </si>
  <si>
    <t>decision will be guided by the two goals of preserving the free status</t>
  </si>
  <si>
    <t>of all derivatives of our free software and of promoting the sharing</t>
  </si>
  <si>
    <t>and reuse of software generally.</t>
  </si>
  <si>
    <t xml:space="preserve">    NO WARRANTY</t>
  </si>
  <si>
    <t xml:space="preserve">  15. BECAUSE THE LIBRARY IS LICENSED FREE OF CHARGE, THERE IS NO</t>
  </si>
  <si>
    <t>WARRANTY FOR THE LIBRARY, TO THE EXTENT PERMITTED BY APPLICABLE LAW.</t>
  </si>
  <si>
    <t>EXCEPT WHEN OTHERWISE STATED IN WRITING THE COPYRIGHT HOLDERS AND/OR</t>
  </si>
  <si>
    <t>OTHER PARTIES PROVIDE THE LIBRARY "AS IS" WITHOUT WARRANTY OF ANY</t>
  </si>
  <si>
    <t>KIND, EITHER EXPRESSED OR IMPLIED, INCLUDING, BUT NOT LIMITED TO, THE</t>
  </si>
  <si>
    <t>IMPLIED WARRANTIES OF MERCHANTABILITY AND FITNESS FOR A PARTICULAR</t>
  </si>
  <si>
    <t>PURPOSE.  THE ENTIRE RISK AS TO THE QUALITY AND PERFORMANCE OF THE</t>
  </si>
  <si>
    <t>LIBRARY IS WITH YOU.  SHOULD THE LIBRARY PROVE DEFECTIVE, YOU ASSUME</t>
  </si>
  <si>
    <t>THE COST OF ALL NECESSARY SERVICING, REPAIR OR CORRECTION.</t>
  </si>
  <si>
    <t xml:space="preserve">  16. IN NO EVENT UNLESS REQUIRED BY APPLICABLE LAW OR AGREED TO IN</t>
  </si>
  <si>
    <t>WRITING WILL ANY COPYRIGHT HOLDER, OR ANY OTHER PARTY WHO MAY MODIFY</t>
  </si>
  <si>
    <t>AND/OR REDISTRIBUTE THE LIBRARY AS PERMITTED ABOVE, BE LIABLE TO YOU</t>
  </si>
  <si>
    <t>FOR DAMAGES, INCLUDING ANY GENERAL, SPECIAL, INCIDENTAL OR</t>
  </si>
  <si>
    <t>CONSEQUENTIAL DAMAGES ARISING OUT OF THE USE OR INABILITY TO USE THE</t>
  </si>
  <si>
    <t>LIBRARY (INCLUDING BUT NOT LIMITED TO LOSS OF DATA OR DATA BEING</t>
  </si>
  <si>
    <t>RENDERED INACCURATE OR LOSSES SUSTAINED BY YOU OR THIRD PARTIES OR A</t>
  </si>
  <si>
    <t>FAILURE OF THE LIBRARY TO OPERATE WITH ANY OTHER SOFTWARE), EVEN IF</t>
  </si>
  <si>
    <t>SUCH HOLDER OR OTHER PARTY HAS BEEN ADVISED OF THE POSSIBILITY OF SUCH</t>
  </si>
  <si>
    <t>DAMAGES.</t>
  </si>
  <si>
    <t xml:space="preserve">     END OF TERMS AND CONDITIONS</t>
  </si>
  <si>
    <t xml:space="preserve">           How to Apply These Terms to Your New Libraries</t>
  </si>
  <si>
    <t xml:space="preserve">  If you develop a new library, and you want it to be of the greatest</t>
  </si>
  <si>
    <t>possible use to the public, we recommend making it free software that</t>
  </si>
  <si>
    <t>everyone can redistribute and change.  You can do so by permitting</t>
  </si>
  <si>
    <t>redistribution under these terms (or, alternatively, under the terms of the</t>
  </si>
  <si>
    <t>ordinary General Public License).</t>
  </si>
  <si>
    <t xml:space="preserve">  To apply these terms, attach the following notices to the library.  It is</t>
  </si>
  <si>
    <t>safest to attach them to the start of each source file to most effectively</t>
  </si>
  <si>
    <t>convey the exclusion of warranty; and each file should have at least the</t>
  </si>
  <si>
    <t>copyright line and a pointer to where the full notice is found.</t>
  </si>
  <si>
    <t xml:space="preserve">    &lt;one line to give the library's name and a brief idea of what it does.&gt;</t>
  </si>
  <si>
    <t xml:space="preserve">    Copyright (C) &lt;year&gt;  &lt;name of author&gt;</t>
  </si>
  <si>
    <t xml:space="preserve">    This library is free software; you can redistribute it and/or</t>
  </si>
  <si>
    <t xml:space="preserve">    modify it under the terms of the GNU Lesser General Public</t>
  </si>
  <si>
    <t xml:space="preserve">    License as published by the Free Software Foundation; either</t>
  </si>
  <si>
    <t xml:space="preserve">    version 2.1 of the License, or (at your option) any later version.</t>
  </si>
  <si>
    <t xml:space="preserve">    This library is distributed in the hope that it will be useful,</t>
  </si>
  <si>
    <t xml:space="preserve">    but WITHOUT ANY WARRANTY; without even the implied warranty of</t>
  </si>
  <si>
    <t xml:space="preserve">    MERCHANTABILITY or FITNESS FOR A PARTICULAR PURPOSE.  See the GNU</t>
  </si>
  <si>
    <t xml:space="preserve">    Lesser General Public License for more details.</t>
  </si>
  <si>
    <t xml:space="preserve">    You should have received a copy of the GNU Lesser General Public</t>
  </si>
  <si>
    <t xml:space="preserve">    License along with this library; if not, write to the Free Software</t>
  </si>
  <si>
    <t xml:space="preserve">    Foundation, Inc., 59 Temple Place, Suite 330, Boston, MA  02111-1307  USA</t>
  </si>
  <si>
    <t>Also add information on how to contact you by electronic and paper mail.</t>
  </si>
  <si>
    <t>You should also get your employer (if you work as a programmer) or your</t>
  </si>
  <si>
    <t>school, if any, to sign a "copyright disclaimer" for the library, if</t>
  </si>
  <si>
    <t>necessary.  Here is a sample; alter the names:</t>
  </si>
  <si>
    <t xml:space="preserve">  Yoyodyne, Inc., hereby disclaims all copyright interest in the</t>
  </si>
  <si>
    <t xml:space="preserve">  library `Frob' (a library for tweaking knobs) written by James Random Hacker.</t>
  </si>
  <si>
    <t xml:space="preserve">  &lt;signature of Ty Coon&gt;, 1 April 1990</t>
  </si>
  <si>
    <t xml:space="preserve">  Ty Coon, President of Vice</t>
  </si>
  <si>
    <t>That's all there is to it!</t>
  </si>
  <si>
    <t>https://www.oeb.ca/rates-and-your-bill/electricity-rates/time-use-holiday-schedule</t>
  </si>
  <si>
    <t xml:space="preserve">     a. Three time of day bands.</t>
  </si>
  <si>
    <t xml:space="preserve">     b. Weekends are billed at the lowest time day rate.</t>
  </si>
  <si>
    <t xml:space="preserve">     c. Statutory Holidays can be billed at the lowest time of date rate.</t>
  </si>
  <si>
    <t>3. This workbook accommodates:</t>
  </si>
  <si>
    <t>1. This workbook has been written to consume HydroOttawa hourly consumption downloads.</t>
  </si>
  <si>
    <t>2. In Ontario, electricity rates are governed by the Ontario Energy Board.  See</t>
  </si>
  <si>
    <t>© 2021 Christopher Rath.  Permission is granted for any use of this template by others as long as this copyright statement is retained, other due and proper credit is provided to the author (e.g., don't claim you wrote this template), and the LGPL license is respected.</t>
  </si>
  <si>
    <t>New Year's Day</t>
  </si>
  <si>
    <t>Family Day</t>
  </si>
  <si>
    <t>Victoria Day</t>
  </si>
  <si>
    <t>Canada Day</t>
  </si>
  <si>
    <t>Civic Holiday</t>
  </si>
  <si>
    <t>Labour Day</t>
  </si>
  <si>
    <t>Christmas Day</t>
  </si>
  <si>
    <t>Boxing Day</t>
  </si>
  <si>
    <t>Thanksgiving Day</t>
  </si>
  <si>
    <t>WE/SH</t>
  </si>
  <si>
    <t xml:space="preserve">     d. Measurement times represent the START of each measurement period.</t>
  </si>
  <si>
    <t>Split</t>
  </si>
  <si>
    <t>f</t>
  </si>
  <si>
    <t>Tiered Usage</t>
  </si>
  <si>
    <t>Days</t>
  </si>
  <si>
    <t>Usage Period</t>
  </si>
  <si>
    <t>KWh</t>
  </si>
  <si>
    <t>2021-02-23 -- 2021-04-30</t>
  </si>
  <si>
    <t>2020-06-01 -- 2020-10-31</t>
  </si>
  <si>
    <t>2020-11-01 -- 2020-12-31</t>
  </si>
  <si>
    <t>2021-01-01 -- 2021-02-22</t>
  </si>
  <si>
    <t>Break</t>
  </si>
  <si>
    <t>3. When you receive an invoice from Hydro Ottawa:</t>
  </si>
  <si>
    <t xml:space="preserve">    a. Copy the usage into the Daily Usage worksheet;</t>
  </si>
  <si>
    <t xml:space="preserve">    b. Enter the invoice details into the Hydro Comparison worksheet.  Note where an</t>
  </si>
  <si>
    <t xml:space="preserve">        invoice is split between two rates, you will need to enter it as a split invoice, with the</t>
  </si>
  <si>
    <t xml:space="preserve">        first half having 'a' in the Split column, and the second half has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</si>
</sst>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164" formatCode="&quot;$&quot;#,##0.000_);[Red]\(&quot;$&quot;#,##0.000\)"/>
    <numFmt numFmtId="165" formatCode="#,##0.000000_);[Red]\(#,##0.000000\)"/>
    <numFmt numFmtId="166" formatCode="#,##0.000_);[Red]\(#,##0.000\)"/>
    <numFmt numFmtId="167" formatCode="[$-F400]h:mm:ss\ AM/PM"/>
    <numFmt numFmtId="168" formatCode="#,##0.00_);[Red]\(#,##0.00\);&quot;&quot;"/>
    <numFmt numFmtId="169" formatCode="mm/dd"/>
    <numFmt numFmtId="170" formatCode="0.0"/>
    <numFmt numFmtId="171" formatCode="yyyy/mm/dd\ hh:mm:ss"/>
  </numFmts>
  <fonts count="12"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name val="Calibri"/>
      <family val="2"/>
      <scheme val="minor"/>
    </font>
    <font>
      <b/>
      <i/>
      <sz val="11"/>
      <color theme="1"/>
      <name val="Calibri"/>
      <family val="2"/>
      <scheme val="minor"/>
    </font>
    <font>
      <sz val="10"/>
      <name val="Arial"/>
      <family val="2"/>
    </font>
    <font>
      <b/>
      <sz val="14"/>
      <name val="Arial"/>
      <family val="2"/>
    </font>
    <font>
      <b/>
      <sz val="10"/>
      <name val="Arial"/>
      <family val="2"/>
    </font>
    <font>
      <i/>
      <sz val="10"/>
      <name val="Arial"/>
      <family val="2"/>
    </font>
    <font>
      <u/>
      <sz val="11"/>
      <color theme="10"/>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5"/>
        <bgColor indexed="64"/>
      </patternFill>
    </fill>
    <fill>
      <patternFill patternType="solid">
        <fgColor theme="4"/>
        <bgColor theme="4"/>
      </patternFill>
    </fill>
    <fill>
      <patternFill patternType="solid">
        <fgColor theme="4"/>
        <bgColor indexed="64"/>
      </patternFill>
    </fill>
    <fill>
      <patternFill patternType="solid">
        <fgColor theme="4" tint="0.79998168889431442"/>
        <bgColor theme="4" tint="0.79998168889431442"/>
      </patternFill>
    </fill>
  </fills>
  <borders count="9">
    <border>
      <left/>
      <right/>
      <top/>
      <bottom/>
      <diagonal/>
    </border>
    <border>
      <left/>
      <right style="hair">
        <color theme="4" tint="0.39994506668294322"/>
      </right>
      <top style="hair">
        <color theme="4" tint="0.39994506668294322"/>
      </top>
      <bottom style="hair">
        <color theme="4" tint="0.39994506668294322"/>
      </bottom>
      <diagonal/>
    </border>
    <border>
      <left style="hair">
        <color theme="4" tint="0.39994506668294322"/>
      </left>
      <right/>
      <top style="hair">
        <color theme="4" tint="0.39994506668294322"/>
      </top>
      <bottom style="hair">
        <color theme="4" tint="0.39994506668294322"/>
      </bottom>
      <diagonal/>
    </border>
    <border>
      <left/>
      <right style="hair">
        <color theme="4" tint="0.39994506668294322"/>
      </right>
      <top/>
      <bottom style="hair">
        <color theme="4" tint="0.39994506668294322"/>
      </bottom>
      <diagonal/>
    </border>
    <border>
      <left style="hair">
        <color theme="4" tint="0.39994506668294322"/>
      </left>
      <right/>
      <top/>
      <bottom style="hair">
        <color theme="4" tint="0.39994506668294322"/>
      </bottom>
      <diagonal/>
    </border>
    <border>
      <left/>
      <right style="hair">
        <color theme="4" tint="0.39994506668294322"/>
      </right>
      <top style="hair">
        <color theme="4" tint="0.39994506668294322"/>
      </top>
      <bottom/>
      <diagonal/>
    </border>
    <border>
      <left style="hair">
        <color theme="4" tint="0.39994506668294322"/>
      </left>
      <right/>
      <top style="hair">
        <color theme="4" tint="0.39994506668294322"/>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4">
    <xf numFmtId="0" fontId="0" fillId="0" borderId="0"/>
    <xf numFmtId="0" fontId="7" fillId="0" borderId="0"/>
    <xf numFmtId="0" fontId="7" fillId="0" borderId="0"/>
    <xf numFmtId="0" fontId="11" fillId="0" borderId="0" applyNumberFormat="0" applyFill="0" applyBorder="0" applyAlignment="0" applyProtection="0"/>
  </cellStyleXfs>
  <cellXfs count="63">
    <xf numFmtId="0" fontId="0" fillId="0" borderId="0" xfId="0"/>
    <xf numFmtId="0" fontId="0" fillId="0" borderId="0" xfId="0" applyAlignment="1">
      <alignment vertical="top"/>
    </xf>
    <xf numFmtId="164" fontId="0" fillId="0" borderId="0" xfId="0" applyNumberFormat="1" applyAlignment="1">
      <alignment vertical="top"/>
    </xf>
    <xf numFmtId="0" fontId="0" fillId="0" borderId="0" xfId="0" applyAlignment="1">
      <alignment horizontal="center" vertical="top"/>
    </xf>
    <xf numFmtId="0" fontId="2" fillId="2" borderId="0" xfId="0" applyFont="1" applyFill="1" applyAlignment="1">
      <alignment horizontal="centerContinuous" vertical="top"/>
    </xf>
    <xf numFmtId="0" fontId="3" fillId="3" borderId="0" xfId="0" applyFont="1" applyFill="1" applyAlignment="1">
      <alignment horizontal="center" vertical="top"/>
    </xf>
    <xf numFmtId="165" fontId="3" fillId="3" borderId="0" xfId="0" applyNumberFormat="1" applyFont="1" applyFill="1" applyAlignment="1">
      <alignment vertical="top"/>
    </xf>
    <xf numFmtId="0" fontId="1" fillId="3" borderId="0" xfId="0" applyFont="1" applyFill="1" applyAlignment="1">
      <alignment horizontal="center" vertical="top"/>
    </xf>
    <xf numFmtId="0" fontId="2" fillId="4" borderId="0" xfId="0" applyFont="1" applyFill="1" applyAlignment="1">
      <alignment horizontal="centerContinuous" vertical="top"/>
    </xf>
    <xf numFmtId="0" fontId="2" fillId="0" borderId="0" xfId="0" applyFont="1" applyFill="1" applyAlignment="1">
      <alignment horizontal="centerContinuous" vertical="top"/>
    </xf>
    <xf numFmtId="0" fontId="3" fillId="5" borderId="0" xfId="0" applyFont="1" applyFill="1" applyAlignment="1">
      <alignment horizontal="center" vertical="top"/>
    </xf>
    <xf numFmtId="166" fontId="5" fillId="4" borderId="0" xfId="0" applyNumberFormat="1" applyFont="1" applyFill="1" applyAlignment="1">
      <alignment vertical="top"/>
    </xf>
    <xf numFmtId="8" fontId="0" fillId="0" borderId="0" xfId="0" applyNumberFormat="1" applyAlignment="1">
      <alignment vertical="top"/>
    </xf>
    <xf numFmtId="0" fontId="0" fillId="3" borderId="0" xfId="0" applyFill="1" applyAlignment="1">
      <alignment vertical="top"/>
    </xf>
    <xf numFmtId="14" fontId="0" fillId="0" borderId="0" xfId="0" applyNumberFormat="1" applyAlignment="1">
      <alignment horizontal="center" vertical="top"/>
    </xf>
    <xf numFmtId="0" fontId="3" fillId="3" borderId="0" xfId="0" applyFont="1" applyFill="1" applyAlignment="1">
      <alignment vertical="top"/>
    </xf>
    <xf numFmtId="0" fontId="5" fillId="0" borderId="0" xfId="0" applyFont="1" applyFill="1" applyAlignment="1">
      <alignment vertical="top"/>
    </xf>
    <xf numFmtId="40" fontId="0" fillId="0" borderId="0" xfId="0" applyNumberFormat="1" applyAlignment="1">
      <alignment vertical="top"/>
    </xf>
    <xf numFmtId="40" fontId="3" fillId="3" borderId="0" xfId="0" applyNumberFormat="1" applyFont="1" applyFill="1" applyAlignment="1">
      <alignment vertical="top"/>
    </xf>
    <xf numFmtId="0" fontId="6" fillId="0" borderId="0" xfId="0" applyFont="1" applyAlignment="1">
      <alignment vertical="top"/>
    </xf>
    <xf numFmtId="0" fontId="0" fillId="0" borderId="1" xfId="0" applyBorder="1" applyAlignment="1">
      <alignment horizontal="center" vertical="top"/>
    </xf>
    <xf numFmtId="0" fontId="0" fillId="0" borderId="2" xfId="0" applyBorder="1" applyAlignment="1">
      <alignment horizontal="center" vertical="top"/>
    </xf>
    <xf numFmtId="0" fontId="1" fillId="6" borderId="3" xfId="0" applyFont="1" applyFill="1" applyBorder="1" applyAlignment="1">
      <alignment horizontal="center" vertical="top"/>
    </xf>
    <xf numFmtId="0" fontId="1" fillId="6" borderId="4" xfId="0" applyFont="1" applyFill="1" applyBorder="1" applyAlignment="1">
      <alignment horizontal="center" vertical="top"/>
    </xf>
    <xf numFmtId="0" fontId="0" fillId="0" borderId="5" xfId="0" applyBorder="1" applyAlignment="1">
      <alignment horizontal="center" vertical="top"/>
    </xf>
    <xf numFmtId="0" fontId="0" fillId="0" borderId="6" xfId="0" applyBorder="1" applyAlignment="1">
      <alignment horizontal="center" vertical="top"/>
    </xf>
    <xf numFmtId="14" fontId="0" fillId="8" borderId="7" xfId="0" applyNumberFormat="1" applyFont="1" applyFill="1" applyBorder="1" applyAlignment="1">
      <alignment horizontal="center" vertical="top"/>
    </xf>
    <xf numFmtId="167" fontId="0" fillId="8" borderId="8" xfId="0" applyNumberFormat="1" applyFont="1" applyFill="1" applyBorder="1" applyAlignment="1">
      <alignment horizontal="center" vertical="top"/>
    </xf>
    <xf numFmtId="40" fontId="0" fillId="8" borderId="8" xfId="0" applyNumberFormat="1" applyFont="1" applyFill="1" applyBorder="1" applyAlignment="1">
      <alignment vertical="top"/>
    </xf>
    <xf numFmtId="14" fontId="0" fillId="0" borderId="7" xfId="0" applyNumberFormat="1" applyFont="1" applyBorder="1" applyAlignment="1">
      <alignment horizontal="center" vertical="top"/>
    </xf>
    <xf numFmtId="167" fontId="0" fillId="0" borderId="8" xfId="0" applyNumberFormat="1" applyFont="1" applyBorder="1" applyAlignment="1">
      <alignment horizontal="center" vertical="top"/>
    </xf>
    <xf numFmtId="40" fontId="0" fillId="0" borderId="8" xfId="0" applyNumberFormat="1" applyFont="1" applyBorder="1" applyAlignment="1">
      <alignment vertical="top"/>
    </xf>
    <xf numFmtId="14" fontId="0" fillId="0" borderId="8" xfId="0" applyNumberFormat="1" applyFont="1" applyBorder="1" applyAlignment="1">
      <alignment horizontal="center" vertical="top"/>
    </xf>
    <xf numFmtId="21" fontId="0" fillId="8" borderId="8" xfId="0" applyNumberFormat="1" applyFont="1" applyFill="1" applyBorder="1" applyAlignment="1">
      <alignment horizontal="center" vertical="top"/>
    </xf>
    <xf numFmtId="21" fontId="0" fillId="0" borderId="8" xfId="0" applyNumberFormat="1" applyFont="1" applyBorder="1" applyAlignment="1">
      <alignment horizontal="center" vertical="top"/>
    </xf>
    <xf numFmtId="168" fontId="0" fillId="0" borderId="0" xfId="0" applyNumberFormat="1" applyAlignment="1">
      <alignment vertical="top"/>
    </xf>
    <xf numFmtId="169" fontId="5" fillId="0" borderId="0" xfId="0" applyNumberFormat="1" applyFont="1" applyFill="1" applyAlignment="1">
      <alignment horizontal="center" vertical="top"/>
    </xf>
    <xf numFmtId="169" fontId="0" fillId="0" borderId="0" xfId="0" applyNumberFormat="1" applyFont="1" applyFill="1" applyAlignment="1">
      <alignment horizontal="center" vertical="top"/>
    </xf>
    <xf numFmtId="0" fontId="0" fillId="0" borderId="0" xfId="0" applyBorder="1" applyAlignment="1">
      <alignment horizontal="center" vertical="top"/>
    </xf>
    <xf numFmtId="0" fontId="5" fillId="0" borderId="0" xfId="0" applyFont="1" applyFill="1" applyAlignment="1">
      <alignment horizontal="center" vertical="top"/>
    </xf>
    <xf numFmtId="0" fontId="1" fillId="7" borderId="0" xfId="0" applyFont="1" applyFill="1" applyAlignment="1">
      <alignment horizontal="center" vertical="top"/>
    </xf>
    <xf numFmtId="0" fontId="3" fillId="3" borderId="0" xfId="0" quotePrefix="1" applyFont="1" applyFill="1" applyAlignment="1">
      <alignment horizontal="center" vertical="top"/>
    </xf>
    <xf numFmtId="171" fontId="0" fillId="0" borderId="0" xfId="0" applyNumberFormat="1" applyAlignment="1">
      <alignment horizontal="center" vertical="top"/>
    </xf>
    <xf numFmtId="0" fontId="2" fillId="0" borderId="0" xfId="0" applyFont="1" applyAlignment="1">
      <alignment horizontal="right" vertical="top"/>
    </xf>
    <xf numFmtId="0" fontId="2" fillId="0" borderId="0" xfId="0" applyFont="1" applyAlignment="1">
      <alignment vertical="top"/>
    </xf>
    <xf numFmtId="14" fontId="0" fillId="0" borderId="0" xfId="0" applyNumberFormat="1" applyAlignment="1">
      <alignment vertical="top"/>
    </xf>
    <xf numFmtId="0" fontId="7" fillId="0" borderId="0" xfId="1" applyAlignment="1">
      <alignment vertical="top"/>
    </xf>
    <xf numFmtId="0" fontId="8" fillId="0" borderId="0" xfId="1" applyFont="1" applyAlignment="1">
      <alignment horizontal="centerContinuous" vertical="top"/>
    </xf>
    <xf numFmtId="0" fontId="8" fillId="0" borderId="0" xfId="1" applyFont="1" applyAlignment="1">
      <alignment horizontal="center" vertical="top"/>
    </xf>
    <xf numFmtId="0" fontId="9" fillId="0" borderId="0" xfId="1" applyFont="1" applyAlignment="1">
      <alignment horizontal="centerContinuous" vertical="top"/>
    </xf>
    <xf numFmtId="0" fontId="9" fillId="0" borderId="0" xfId="1" applyFont="1" applyAlignment="1">
      <alignment horizontal="center" vertical="top"/>
    </xf>
    <xf numFmtId="0" fontId="9" fillId="0" borderId="0" xfId="1" applyFont="1" applyAlignment="1">
      <alignment horizontal="right" vertical="top"/>
    </xf>
    <xf numFmtId="170" fontId="7" fillId="0" borderId="0" xfId="1" applyNumberFormat="1" applyAlignment="1">
      <alignment horizontal="left" vertical="top"/>
    </xf>
    <xf numFmtId="14" fontId="7" fillId="0" borderId="0" xfId="1" applyNumberFormat="1" applyAlignment="1">
      <alignment horizontal="left" vertical="top"/>
    </xf>
    <xf numFmtId="14" fontId="7" fillId="0" borderId="0" xfId="1" applyNumberFormat="1" applyAlignment="1">
      <alignment horizontal="left" vertical="top" wrapText="1"/>
    </xf>
    <xf numFmtId="0" fontId="7" fillId="0" borderId="0" xfId="1" applyAlignment="1">
      <alignment vertical="top" wrapText="1"/>
    </xf>
    <xf numFmtId="0" fontId="7" fillId="0" borderId="0" xfId="2"/>
    <xf numFmtId="0" fontId="9" fillId="0" borderId="0" xfId="2" applyFont="1"/>
    <xf numFmtId="0" fontId="10" fillId="0" borderId="0" xfId="2" applyFont="1"/>
    <xf numFmtId="0" fontId="11" fillId="0" borderId="0" xfId="3" applyAlignment="1">
      <alignment horizontal="left" vertical="top" wrapText="1" indent="3"/>
    </xf>
    <xf numFmtId="49" fontId="0" fillId="0" borderId="0" xfId="0" applyNumberFormat="1" applyAlignment="1">
      <alignment horizontal="center" vertical="top"/>
    </xf>
    <xf numFmtId="167" fontId="0" fillId="0" borderId="0" xfId="0" applyNumberFormat="1" applyAlignment="1">
      <alignment horizontal="center" vertical="top"/>
    </xf>
    <xf numFmtId="38" fontId="0" fillId="0" borderId="0" xfId="0" applyNumberFormat="1" applyAlignment="1">
      <alignment vertical="top"/>
    </xf>
  </cellXfs>
  <cellStyles count="4">
    <cellStyle name="Hyperlink" xfId="3" builtinId="8"/>
    <cellStyle name="Normal" xfId="0" builtinId="0"/>
    <cellStyle name="Normal 2" xfId="1" xr:uid="{6177BBF2-9783-4E13-A3F3-B6EC831EE434}"/>
    <cellStyle name="Normal 3" xfId="2" xr:uid="{4BDE3552-664A-4FBB-BA2B-3DB153822A70}"/>
  </cellStyles>
  <dxfs count="104">
    <dxf>
      <numFmt numFmtId="12" formatCode="&quot;$&quot;#,##0.00_);[Red]\(&quot;$&quot;#,##0.00\)"/>
      <alignment horizontal="general" vertical="top" textRotation="0" wrapText="0" indent="0" justifyLastLine="0" shrinkToFit="0" readingOrder="0"/>
    </dxf>
    <dxf>
      <fill>
        <patternFill patternType="solid">
          <fgColor indexed="64"/>
          <bgColor theme="0"/>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numFmt numFmtId="8" formatCode="#,##0.00_);[Red]\(#,##0.0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numFmt numFmtId="8" formatCode="#,##0.00_);[Red]\(#,##0.00\)"/>
      <fill>
        <patternFill patternType="solid">
          <fgColor indexed="64"/>
          <bgColor theme="0"/>
        </patternFill>
      </fill>
      <alignment horizontal="general" vertical="top" textRotation="0" wrapText="0" indent="0" justifyLastLine="0" shrinkToFit="0" readingOrder="0"/>
    </dxf>
    <dxf>
      <numFmt numFmtId="6" formatCode="#,##0_);[Red]\(#,##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numFmt numFmtId="12" formatCode="&quot;$&quot;#,##0.00_);[Red]\(&quot;$&quot;#,##0.00\)"/>
      <alignment horizontal="general" vertical="top" textRotation="0" wrapText="0" indent="0" justifyLastLine="0" shrinkToFit="0" readingOrder="0"/>
    </dxf>
    <dxf>
      <fill>
        <patternFill patternType="solid">
          <fgColor indexed="64"/>
          <bgColor theme="0"/>
        </patternFill>
      </fill>
      <alignment horizontal="general" vertical="top" textRotation="0" wrapText="0" indent="0" justifyLastLine="0" shrinkToFit="0" readingOrder="0"/>
    </dxf>
    <dxf>
      <numFmt numFmtId="12" formatCode="&quot;$&quot;#,##0.00_);[Red]\(&quot;$&quot;#,##0.00\)"/>
      <alignment horizontal="general" vertical="top" textRotation="0" wrapText="0" indent="0" justifyLastLine="0" shrinkToFit="0" readingOrder="0"/>
    </dxf>
    <dxf>
      <numFmt numFmtId="12" formatCode="&quot;$&quot;#,##0.00_);[Red]\(&quot;$&quot;#,##0.00\)"/>
      <alignment horizontal="general"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numFmt numFmtId="165" formatCode="#,##0.000000_);[Red]\(#,##0.000000\)"/>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0.000_);[Red]\(#,##0.000\)"/>
      <fill>
        <patternFill patternType="solid">
          <fgColor indexed="64"/>
          <bgColor theme="5" tint="0.7999816888943144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0.000_);[Red]\(#,##0.000\)"/>
      <fill>
        <patternFill patternType="solid">
          <fgColor indexed="64"/>
          <bgColor theme="5" tint="0.7999816888943144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0.000_);[Red]\(#,##0.000\)"/>
      <fill>
        <patternFill patternType="solid">
          <fgColor indexed="64"/>
          <bgColor theme="5" tint="0.7999816888943144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0.000_);[Red]\(#,##0.000\)"/>
      <fill>
        <patternFill patternType="solid">
          <fgColor indexed="64"/>
          <bgColor theme="5" tint="0.79998168889431442"/>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0.000_);[Red]\(#,##0.000\)"/>
      <fill>
        <patternFill patternType="solid">
          <fgColor indexed="64"/>
          <bgColor theme="5" tint="0.79998168889431442"/>
        </patternFill>
      </fill>
      <alignment horizontal="general" vertical="top" textRotation="0" wrapText="0" indent="0" justifyLastLine="0" shrinkToFit="0" readingOrder="0"/>
    </dxf>
    <dxf>
      <font>
        <strike val="0"/>
        <outline val="0"/>
        <shadow val="0"/>
        <u val="none"/>
        <vertAlign val="baseline"/>
        <sz val="11"/>
        <color theme="0"/>
        <name val="Calibri"/>
        <family val="2"/>
        <scheme val="minor"/>
      </font>
      <numFmt numFmtId="165" formatCode="#,##0.000000_);[Red]\(#,##0.000000\)"/>
      <fill>
        <patternFill patternType="solid">
          <fgColor indexed="64"/>
          <bgColor theme="0"/>
        </patternFill>
      </fill>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font>
        <color theme="0"/>
      </font>
      <numFmt numFmtId="165" formatCode="#,##0.000000_);[Red]\(#,##0.000000\)"/>
      <fill>
        <patternFill patternType="solid">
          <fgColor indexed="64"/>
          <bgColor theme="0"/>
        </patternFill>
      </fill>
      <alignment horizontal="general" vertical="top" textRotation="0" wrapText="0" indent="0" justifyLastLine="0" shrinkToFit="0" readingOrder="0"/>
    </dxf>
    <dxf>
      <font>
        <strike val="0"/>
        <outline val="0"/>
        <shadow val="0"/>
        <u val="none"/>
        <vertAlign val="baseline"/>
        <sz val="11"/>
        <color theme="0"/>
        <name val="Calibri"/>
        <family val="2"/>
        <scheme val="minor"/>
      </font>
      <numFmt numFmtId="8" formatCode="#,##0.00_);[Red]\(#,##0.00\)"/>
      <fill>
        <patternFill patternType="solid">
          <fgColor indexed="64"/>
          <bgColor theme="0"/>
        </patternFill>
      </fill>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font>
        <strike val="0"/>
        <outline val="0"/>
        <shadow val="0"/>
        <u val="none"/>
        <vertAlign val="baseline"/>
        <sz val="11"/>
        <color theme="0"/>
        <name val="Calibri"/>
        <family val="2"/>
        <scheme val="minor"/>
      </font>
      <fill>
        <patternFill patternType="solid">
          <fgColor indexed="64"/>
          <bgColor theme="0"/>
        </patternFill>
      </fill>
      <alignment horizontal="center" vertical="top" textRotation="0" wrapText="0" indent="0" justifyLastLine="0" shrinkToFit="0" readingOrder="0"/>
    </dxf>
    <dxf>
      <alignment horizontal="center" vertical="top" textRotation="0" wrapText="0" indent="0" justifyLastLine="0" shrinkToFit="0" readingOrder="0"/>
    </dxf>
    <dxf>
      <numFmt numFmtId="171" formatCode="yyyy/mm/dd\ hh:mm:ss"/>
      <alignment horizontal="center" vertical="top" textRotation="0" wrapText="0" indent="0" justifyLastLine="0" shrinkToFit="0" readingOrder="0"/>
    </dxf>
    <dxf>
      <numFmt numFmtId="171" formatCode="yyyy/mm/dd\ hh:mm:ss"/>
      <alignment horizontal="center" vertical="top" textRotation="0" wrapText="0" indent="0" justifyLastLine="0" shrinkToFit="0" readingOrder="0"/>
    </dxf>
    <dxf>
      <numFmt numFmtId="30" formatCode="@"/>
      <alignment horizontal="center" vertical="top" textRotation="0" wrapText="0" indent="0" justifyLastLine="0" shrinkToFit="0" readingOrder="0"/>
    </dxf>
    <dxf>
      <numFmt numFmtId="19" formatCode="yyyy/mm/dd"/>
      <alignment horizontal="center" vertical="top" textRotation="0" wrapText="0" indent="0" justifyLastLine="0" shrinkToFit="0" readingOrder="0"/>
    </dxf>
    <dxf>
      <numFmt numFmtId="19" formatCode="yyyy/mm/dd"/>
      <alignment horizontal="general" vertical="top" textRotation="0" wrapText="0" indent="0" justifyLastLine="0" shrinkToFit="0" readingOrder="0"/>
    </dxf>
    <dxf>
      <alignment horizontal="general"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9" formatCode="mm/dd"/>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border diagonalUp="0" diagonalDown="0">
        <left style="hair">
          <color theme="4" tint="0.39994506668294322"/>
        </left>
        <right/>
        <top style="hair">
          <color theme="4" tint="0.39994506668294322"/>
        </top>
        <bottom style="hair">
          <color theme="4" tint="0.39994506668294322"/>
        </bottom>
        <vertical/>
        <horizontal/>
      </border>
    </dxf>
    <dxf>
      <alignment horizontal="center" vertical="top" textRotation="0" wrapText="0" indent="0" justifyLastLine="0" shrinkToFit="0" readingOrder="0"/>
      <border diagonalUp="0" diagonalDown="0">
        <left/>
        <right style="hair">
          <color theme="4" tint="0.39994506668294322"/>
        </right>
        <top style="hair">
          <color theme="4" tint="0.39994506668294322"/>
        </top>
        <bottom style="hair">
          <color theme="4" tint="0.39994506668294322"/>
        </bottom>
        <vertical/>
        <horizontal/>
      </border>
    </dxf>
    <dxf>
      <border outline="0">
        <top style="hair">
          <color theme="4" tint="0.39994506668294322"/>
        </top>
      </border>
    </dxf>
    <dxf>
      <border outline="0">
        <left style="hair">
          <color theme="4" tint="0.39994506668294322"/>
        </left>
        <right style="hair">
          <color theme="4" tint="0.39994506668294322"/>
        </right>
        <top style="hair">
          <color theme="4" tint="0.39994506668294322"/>
        </top>
        <bottom style="hair">
          <color theme="4" tint="0.39994506668294322"/>
        </bottom>
      </border>
    </dxf>
    <dxf>
      <border outline="0">
        <bottom style="hair">
          <color theme="4" tint="0.39994506668294322"/>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top" textRotation="0" wrapText="0" indent="0" justifyLastLine="0" shrinkToFit="0" readingOrder="0"/>
      <border diagonalUp="0" diagonalDown="0" outline="0">
        <left style="hair">
          <color theme="4" tint="0.39994506668294322"/>
        </left>
        <right style="hair">
          <color theme="4" tint="0.39994506668294322"/>
        </right>
        <top/>
        <bottom/>
      </border>
    </dxf>
    <dxf>
      <alignment horizontal="center" vertical="top" textRotation="0" wrapText="0" indent="0" justifyLastLine="0" shrinkToFit="0" readingOrder="0"/>
      <border diagonalUp="0" diagonalDown="0">
        <left style="hair">
          <color theme="4" tint="0.39994506668294322"/>
        </left>
        <right/>
        <top style="hair">
          <color theme="4" tint="0.39994506668294322"/>
        </top>
        <bottom style="hair">
          <color theme="4" tint="0.39994506668294322"/>
        </bottom>
        <vertical/>
        <horizontal/>
      </border>
    </dxf>
    <dxf>
      <alignment horizontal="center" vertical="top" textRotation="0" wrapText="0" indent="0" justifyLastLine="0" shrinkToFit="0" readingOrder="0"/>
      <border diagonalUp="0" diagonalDown="0">
        <left/>
        <right style="hair">
          <color theme="4" tint="0.39994506668294322"/>
        </right>
        <top style="hair">
          <color theme="4" tint="0.39994506668294322"/>
        </top>
        <bottom style="hair">
          <color theme="4" tint="0.39994506668294322"/>
        </bottom>
        <vertical/>
        <horizontal/>
      </border>
    </dxf>
    <dxf>
      <border outline="0">
        <top style="hair">
          <color theme="4" tint="0.39994506668294322"/>
        </top>
      </border>
    </dxf>
    <dxf>
      <border outline="0">
        <left style="hair">
          <color theme="4" tint="0.39994506668294322"/>
        </left>
        <right style="hair">
          <color theme="4" tint="0.39994506668294322"/>
        </right>
        <top style="hair">
          <color theme="4" tint="0.39994506668294322"/>
        </top>
        <bottom style="hair">
          <color theme="4" tint="0.39994506668294322"/>
        </bottom>
      </border>
    </dxf>
    <dxf>
      <border outline="0">
        <bottom style="hair">
          <color theme="4" tint="0.39994506668294322"/>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top" textRotation="0" wrapText="0" indent="0" justifyLastLine="0" shrinkToFit="0" readingOrder="0"/>
      <border diagonalUp="0" diagonalDown="0" outline="0">
        <left style="hair">
          <color theme="4" tint="0.39994506668294322"/>
        </left>
        <right style="hair">
          <color theme="4" tint="0.39994506668294322"/>
        </right>
        <top/>
        <bottom/>
      </border>
    </dxf>
    <dxf>
      <numFmt numFmtId="164" formatCode="&quot;$&quot;#,##0.000_);[Red]\(&quot;$&quot;#,##0.000\)"/>
      <alignment horizontal="general" vertical="top" textRotation="0" wrapText="0" indent="0" justifyLastLine="0" shrinkToFit="0" readingOrder="0"/>
    </dxf>
    <dxf>
      <numFmt numFmtId="164" formatCode="&quot;$&quot;#,##0.000_);[Red]\(&quot;$&quot;#,##0.000\)"/>
      <alignment horizontal="general" vertical="top" textRotation="0" wrapText="0" indent="0" justifyLastLine="0" shrinkToFit="0" readingOrder="0"/>
    </dxf>
    <dxf>
      <numFmt numFmtId="164" formatCode="&quot;$&quot;#,##0.000_);[Red]\(&quot;$&quot;#,##0.000\)"/>
      <alignment horizontal="general" vertical="top" textRotation="0" wrapText="0" indent="0" justifyLastLine="0" shrinkToFit="0" readingOrder="0"/>
    </dxf>
    <dxf>
      <numFmt numFmtId="164" formatCode="&quot;$&quot;#,##0.000_);[Red]\(&quot;$&quot;#,##0.000\)"/>
      <alignment horizontal="general" vertical="top" textRotation="0" wrapText="0" indent="0" justifyLastLine="0" shrinkToFit="0" readingOrder="0"/>
    </dxf>
    <dxf>
      <numFmt numFmtId="164" formatCode="&quot;$&quot;#,##0.000_);[Red]\(&quot;$&quot;#,##0.000\)"/>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center" vertical="top" textRotation="0" wrapText="0" indent="0" justifyLastLine="0" shrinkToFit="0" readingOrder="0"/>
    </dxf>
    <dxf>
      <alignment horizontal="general" vertical="top" textRotation="0" wrapText="0" indent="0" justifyLastLine="0" shrinkToFit="0" readingOrder="0"/>
    </dxf>
    <dxf>
      <alignment horizontal="center" vertical="top" textRotation="0" wrapText="0" indent="0" justifyLastLine="0" shrinkToFit="0" readingOrder="0"/>
    </dxf>
    <dxf>
      <numFmt numFmtId="168" formatCode="#,##0.00_);[Red]\(#,##0.00\);&quot;&quot;"/>
      <alignment horizontal="general" vertical="top" textRotation="0" wrapText="0" indent="0" justifyLastLine="0" shrinkToFit="0" readingOrder="0"/>
    </dxf>
    <dxf>
      <numFmt numFmtId="168" formatCode="#,##0.00_);[Red]\(#,##0.00\);&quot;&quot;"/>
      <alignment horizontal="general" vertical="top" textRotation="0" wrapText="0" indent="0" justifyLastLine="0" shrinkToFit="0" readingOrder="0"/>
    </dxf>
    <dxf>
      <numFmt numFmtId="168" formatCode="#,##0.00_);[Red]\(#,##0.00\);&quot;&quot;"/>
      <alignment horizontal="general"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9" formatCode="mm/dd"/>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9" formatCode="mm/dd"/>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font>
        <strike val="0"/>
        <outline val="0"/>
        <shadow val="0"/>
        <u val="none"/>
        <vertAlign val="baseline"/>
        <sz val="11"/>
        <color theme="0"/>
        <name val="Calibri"/>
        <family val="2"/>
        <scheme val="minor"/>
      </font>
      <fill>
        <patternFill patternType="solid">
          <fgColor indexed="64"/>
          <bgColor theme="0"/>
        </patternFill>
      </fill>
      <alignment horizontal="general" vertical="top" textRotation="0" wrapText="0" indent="0" justifyLastLine="0" shrinkToFit="0" readingOrder="0"/>
    </dxf>
    <dxf>
      <numFmt numFmtId="8" formatCode="#,##0.00_);[Red]\(#,##0.00\)"/>
      <alignment horizontal="general" vertical="top" textRotation="0" wrapText="0" indent="0" justifyLastLine="0" shrinkToFit="0" readingOrder="0"/>
    </dxf>
    <dxf>
      <numFmt numFmtId="167" formatCode="[$-F400]h:mm:ss\ AM/PM"/>
      <alignment horizontal="center" vertical="top" textRotation="0" wrapText="0" indent="0" justifyLastLine="0" shrinkToFit="0" readingOrder="0"/>
    </dxf>
    <dxf>
      <numFmt numFmtId="19" formatCode="yyyy/mm/dd"/>
      <alignment horizontal="center" vertical="top" textRotation="0" wrapText="0" indent="0" justifyLastLine="0" shrinkToFit="0" readingOrder="0"/>
    </dxf>
    <dxf>
      <alignment horizontal="general" vertical="top" textRotation="0" wrapText="0" indent="0" justifyLastLine="0" shrinkToFit="0" readingOrder="0"/>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thc/AppData/Roaming/Microsoft/Templates/Weekly%20Time%20Report%20v16.1.xlt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thc/Desktop/Worklo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ime Report"/>
      <sheetName val="ChangeLog"/>
      <sheetName val="LGPL"/>
    </sheetNames>
    <sheetDataSet>
      <sheetData sheetId="0"/>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ableSummary"/>
      <sheetName val="NonBillableSummary"/>
      <sheetName val="Log"/>
      <sheetName val="Validation"/>
      <sheetName val="MonthlyDB"/>
      <sheetName val="MonthlySummary"/>
      <sheetName val="InvoiceDetail"/>
      <sheetName val="Worklog"/>
    </sheetNames>
    <definedNames>
      <definedName name="Val_Project" refersTo="='Validation'!$A$11:$A$35"/>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387F48-D600-464B-A761-ABFCCD1C365F}" name="UsageTable" displayName="UsageTable" ref="B4:K4013" totalsRowCount="1" headerRowDxfId="103" dataDxfId="102">
  <autoFilter ref="B4:K4012" xr:uid="{17F9645B-C964-409D-A841-B38EB8530C53}"/>
  <tableColumns count="10">
    <tableColumn id="1" xr3:uid="{9243006B-6E85-46A8-B7B7-B5C55A250FAA}" name="Date" totalsRowLabel="Total" dataDxfId="101" totalsRowDxfId="40"/>
    <tableColumn id="2" xr3:uid="{D1AE2CC4-7A55-45B8-9374-26B3FADCEB26}" name="Time" dataDxfId="100" totalsRowDxfId="39"/>
    <tableColumn id="3" xr3:uid="{5D8F2600-C912-44B4-9EBB-785C9D063A86}" name="Consumption (kWh)" dataDxfId="99" totalsRowDxfId="38"/>
    <tableColumn id="4" xr3:uid="{000A1D14-0672-47AD-8B7F-5C2891498AE5}" name="-" dataDxfId="98" totalsRowDxfId="37"/>
    <tableColumn id="9" xr3:uid="{02F9B47A-48DD-4C74-8FC6-72B4CC8B5874}" name="Column1" dataDxfId="97" totalsRowDxfId="36"/>
    <tableColumn id="8" xr3:uid="{C438243A-3F96-45F0-8EAC-5178613088CD}" name="TODDate" dataDxfId="96" totalsRowDxfId="35">
      <calculatedColumnFormula>TEXT(UsageTable[[#This Row],[Time]],"mm-dd")</calculatedColumnFormula>
    </tableColumn>
    <tableColumn id="12" xr3:uid="{EF56037A-419C-4185-AABC-E1129D66F70A}" name="WE/SH" dataDxfId="95" totalsRowDxfId="34">
      <calculatedColumnFormula array="1">OR(WEEKDAY(UsageTable[[#This Row],[Time]])={1,7},NOT(ISERROR(VLOOKUP(DATE(YEAR(UsageTable[[#This Row],[Time]]),MONTH(UsageTable[[#This Row],[Time]]),DAY(UsageTable[[#This Row],[Time]])),Holidays[Date],1,FALSE()))))</calculatedColumnFormula>
    </tableColumn>
    <tableColumn id="5" xr3:uid="{F98D45DB-FFB2-48D7-B7AF-FFE66ACAF197}" name="Off-Peak" totalsRowFunction="sum" dataDxfId="94" totalsRowDxfId="33">
      <calculatedColumnFormula>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calculatedColumnFormula>
    </tableColumn>
    <tableColumn id="6" xr3:uid="{15B5AFD1-E21B-4B86-A37C-084759C28BB6}" name="Mid-Peak" totalsRowFunction="sum" dataDxfId="93" totalsRowDxfId="32">
      <calculatedColumnFormula>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calculatedColumnFormula>
    </tableColumn>
    <tableColumn id="7" xr3:uid="{979D2D42-A3A4-431C-B812-A01D57870385}" name="On-Peak" totalsRowFunction="sum" dataDxfId="92" totalsRowDxfId="31">
      <calculatedColumnFormula>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254288-F8E9-443B-877E-923ECE8B9CF1}" name="Table2" displayName="Table2" ref="B3:AB12" totalsRowCount="1" headerRowDxfId="91" dataDxfId="90">
  <autoFilter ref="B3:AB11" xr:uid="{5BFC68D1-65FA-422D-A555-9E1BC3CDEB8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A68B8009-98DE-4D1E-BFE2-3CD2104C017F}" name="Billing Date" totalsRowLabel="Total" dataDxfId="63" totalsRowDxfId="26"/>
    <tableColumn id="23" xr3:uid="{660AD14E-B8BA-406A-B865-C33FAC3A091F}" name="Split" dataDxfId="62" totalsRowDxfId="25"/>
    <tableColumn id="22" xr3:uid="{5BAC9971-F261-449E-9758-9ED123867C9B}" name="Start Date" dataDxfId="61" totalsRowDxfId="24"/>
    <tableColumn id="21" xr3:uid="{B395CA67-E7CE-498F-BB58-286F48450FBD}" name="End Date" dataDxfId="60" totalsRowDxfId="23"/>
    <tableColumn id="2" xr3:uid="{E71E3E6A-F891-4B10-873B-1C26FDA9BE9F}" name="Rate Group" dataDxfId="59" totalsRowDxfId="22"/>
    <tableColumn id="20" xr3:uid="{59BA26D0-1CA9-4A59-AAFA-9DF2571D5DCF}" name="b" dataDxfId="58" totalsRowDxfId="21"/>
    <tableColumn id="3" xr3:uid="{DE174891-E570-4225-BDEB-EBD490F9C662}" name="Off-Peak" dataDxfId="57" totalsRowDxfId="20">
      <calculatedColumnFormula>SUMIFS(UsageTable[Off-Peak],UsageTable[Time],"&gt;="&amp;Table2[[#This Row],[Start Date]],UsageTable[Time],"&lt;="&amp;Table2[[#This Row],[End Date]])</calculatedColumnFormula>
    </tableColumn>
    <tableColumn id="4" xr3:uid="{F2A997E6-EE67-4AE4-ABB4-B9657D32703E}" name="Mid-Peak" dataDxfId="56" totalsRowDxfId="19">
      <calculatedColumnFormula>SUMIFS(UsageTable[Mid-Peak],UsageTable[Time],"&gt;="&amp;Table2[[#This Row],[Start Date]],UsageTable[Time],"&lt;="&amp;Table2[[#This Row],[End Date]])</calculatedColumnFormula>
    </tableColumn>
    <tableColumn id="5" xr3:uid="{9849DFE9-A33C-431E-91D3-A213B4662C5F}" name="On-Peak" dataDxfId="55" totalsRowDxfId="18">
      <calculatedColumnFormula>SUMIFS(UsageTable[On-Peak],UsageTable[Time],"&gt;="&amp;Table2[[#This Row],[Start Date]],UsageTable[Time],"&lt;="&amp;Table2[[#This Row],[End Date]])</calculatedColumnFormula>
    </tableColumn>
    <tableColumn id="6" xr3:uid="{2300090E-CB7B-4785-8D8A-274E1CBB328A}" name="x" dataDxfId="54" totalsRowDxfId="17"/>
    <tableColumn id="30" xr3:uid="{CB07F046-2306-4231-BD1C-C43C573C106C}" name="Break" dataDxfId="29" totalsRowDxfId="16">
      <calculatedColumnFormula>IF(Table2[[#This Row],[Split]]="a",SUM(Table2[[#This Row],[Off-Peak]:[On-Peak]])/SUM(H4:J5)*1000,IF(Table2[[#This Row],[Split]]="b",1000-L3,1000))</calculatedColumnFormula>
    </tableColumn>
    <tableColumn id="7" xr3:uid="{0EE7AAEB-968B-486B-9441-E46CEA2CABA4}" name="First" dataDxfId="28" totalsRowDxfId="15">
      <calculatedColumnFormula>IF(SUM(H4:J4)&gt;=Table2[[#This Row],[Break]],Table2[[#This Row],[Break]],SUM(H4:J4))</calculatedColumnFormula>
    </tableColumn>
    <tableColumn id="8" xr3:uid="{0761451C-7737-41C8-B1C4-47A0CEB03D05}" name="Above" dataDxfId="27" totalsRowDxfId="14">
      <calculatedColumnFormula>IF(M4=Table2[[#This Row],[Break]],SUM(H4:J4)-Table2[[#This Row],[Break]],0)</calculatedColumnFormula>
    </tableColumn>
    <tableColumn id="27" xr3:uid="{F58C94AB-F4AF-4D24-9583-A280C0682576}" name="f" dataDxfId="53" totalsRowDxfId="13"/>
    <tableColumn id="28" xr3:uid="{E3F2B8F2-A351-47CB-BA6E-BE9F2FCBCF27}" name="Days" dataDxfId="30" totalsRowDxfId="12">
      <calculatedColumnFormula>INT(Table2[[#This Row],[End Date]])-INT(Table2[[#This Row],[Start Date]])+1</calculatedColumnFormula>
    </tableColumn>
    <tableColumn id="29" xr3:uid="{07AE980F-A469-4032-A900-BCCD5568E993}" name="KWh" dataDxfId="52" totalsRowDxfId="11">
      <calculatedColumnFormula>SUM(Table2[[#This Row],[Off-Peak]:[On-Peak]])</calculatedColumnFormula>
    </tableColumn>
    <tableColumn id="9" xr3:uid="{E1255931-838D-4919-920F-2DFA8B61CDB4}" name="y" dataDxfId="51" totalsRowDxfId="10"/>
    <tableColumn id="12" xr3:uid="{8C104D39-E20A-4E4D-AF38-3B48B21964B3}" name="R-OnP" dataDxfId="50" totalsRowDxfId="9">
      <calculatedColumnFormula>VLOOKUP($F4,Rates[],2,FALSE())</calculatedColumnFormula>
    </tableColumn>
    <tableColumn id="16" xr3:uid="{7BE16919-3BDB-4186-9FD3-1FADE9457D15}" name="R-MP" dataDxfId="49" totalsRowDxfId="8">
      <calculatedColumnFormula>VLOOKUP($F4,Rates[],3,FALSE())</calculatedColumnFormula>
    </tableColumn>
    <tableColumn id="15" xr3:uid="{77CE70BC-2322-45DA-B860-14322E9CA77F}" name="R-OffP" dataDxfId="48" totalsRowDxfId="7">
      <calculatedColumnFormula>VLOOKUP($F4,Rates[],4,FALSE())</calculatedColumnFormula>
    </tableColumn>
    <tableColumn id="14" xr3:uid="{DF26085F-9C01-45EB-8AC5-60F64EFA0F37}" name="R-F" dataDxfId="47" totalsRowDxfId="6">
      <calculatedColumnFormula>VLOOKUP($F4,Rates[],5,FALSE())</calculatedColumnFormula>
    </tableColumn>
    <tableColumn id="13" xr3:uid="{9ACD15F0-8490-4E73-83E7-7FFB0B6921AE}" name="R-A" dataDxfId="46" totalsRowDxfId="5">
      <calculatedColumnFormula>VLOOKUP($F4,Rates[],6,FALSE())</calculatedColumnFormula>
    </tableColumn>
    <tableColumn id="17" xr3:uid="{B8699015-6A5E-4496-BD83-E7B0FE9C6E5C}" name="z" dataDxfId="45" totalsRowDxfId="4"/>
    <tableColumn id="10" xr3:uid="{A6054539-2EC1-4E98-9F76-F388573DD890}" name="TOD" dataDxfId="44" totalsRowDxfId="3">
      <calculatedColumnFormula>Table2[[#This Row],[Off-Peak]]*Table2[[#This Row],[R-OnP]]+Table2[[#This Row],[Mid-Peak]]*Table2[[#This Row],[R-MP]]+Table2[[#This Row],[On-Peak]]*Table2[[#This Row],[R-OffP]]</calculatedColumnFormula>
    </tableColumn>
    <tableColumn id="11" xr3:uid="{20AAEFDA-026E-4623-A9D2-A9E99995275D}" name="Tiered" dataDxfId="43" totalsRowDxfId="2">
      <calculatedColumnFormula>Table2[[#This Row],[First]]*Table2[[#This Row],[R-F]]+Table2[[#This Row],[Above]]*Table2[[#This Row],[R-A]]</calculatedColumnFormula>
    </tableColumn>
    <tableColumn id="18" xr3:uid="{B708E950-7D59-4A92-A492-FB532E320C3F}" name="a" dataDxfId="42" totalsRowDxfId="1"/>
    <tableColumn id="19" xr3:uid="{B5B2FE0D-8593-4EDA-AE15-0A3946742102}" name="Savings" totalsRowFunction="sum" dataDxfId="41" totalsRowDxfId="0">
      <calculatedColumnFormula>Table2[[#This Row],[TOD]]-Table2[[#This Row],[Tiered]]</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32085C-6AED-451F-8041-FAF458291542}" name="Rates" displayName="Rates" ref="B3:G7" totalsRowShown="0" headerRowDxfId="89" dataDxfId="88">
  <autoFilter ref="B3:G7" xr:uid="{E7E5F5C7-30CA-4CAF-BD7C-78F5F566B08A}"/>
  <sortState xmlns:xlrd2="http://schemas.microsoft.com/office/spreadsheetml/2017/richdata2" ref="B4:G8">
    <sortCondition ref="B3:B8"/>
  </sortState>
  <tableColumns count="6">
    <tableColumn id="1" xr3:uid="{593E4C9E-F897-46FC-B115-ED6FEFEBC6FE}" name="Rate Group" dataDxfId="87"/>
    <tableColumn id="2" xr3:uid="{4E1CDE9D-98A0-4282-A86C-F16C9F20DB60}" name="Off-Peak" dataDxfId="86"/>
    <tableColumn id="3" xr3:uid="{8F7DFA37-F213-4178-AD82-1933ACCA1DC6}" name="Mid-Peak" dataDxfId="85"/>
    <tableColumn id="4" xr3:uid="{BB24AB8C-7F88-4058-86D6-1BB1B9A91B73}" name="On-Peak" dataDxfId="84"/>
    <tableColumn id="5" xr3:uid="{51A81C35-53CB-462D-9B48-19FA4D393569}" name="First" dataDxfId="83"/>
    <tableColumn id="6" xr3:uid="{325017D4-EC57-4723-9260-078F17F97A8C}" name="Above" dataDxfId="8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3E78F9-C7FF-4803-BF41-DAD1804B9AB8}" name="SHourToTimeOfDay" displayName="SHourToTimeOfDay" ref="L3:M27" totalsRowShown="0" headerRowDxfId="81" headerRowBorderDxfId="80" tableBorderDxfId="79" totalsRowBorderDxfId="78">
  <autoFilter ref="L3:M27" xr:uid="{7406C303-E9AF-4B4C-8D50-6D1BCD500E5B}"/>
  <tableColumns count="2">
    <tableColumn id="1" xr3:uid="{338A8343-E74D-4B5F-9EB9-A62DAC477F27}" name="Time" dataDxfId="77"/>
    <tableColumn id="2" xr3:uid="{D3FB66E6-66E1-47D5-BC30-E1A51A8033AC}" name="Rate" dataDxfId="7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EBD4CA1-7C6B-4107-9DE1-86CD9F7471EF}" name="WHourToTimeOfDay" displayName="WHourToTimeOfDay" ref="I3:J27" totalsRowShown="0" headerRowDxfId="75" headerRowBorderDxfId="74" tableBorderDxfId="73" totalsRowBorderDxfId="72">
  <autoFilter ref="I3:J27" xr:uid="{559693C8-B055-4F96-8ECF-4BF971ACA7CD}"/>
  <tableColumns count="2">
    <tableColumn id="1" xr3:uid="{22A41A7D-C043-4107-ADA8-673E79490B64}" name="Time" dataDxfId="71"/>
    <tableColumn id="2" xr3:uid="{C6F25CC5-5EC3-4A14-B8C1-CCD60A782502}" name="Rate" dataDxfId="7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ED3803B-F540-48D8-87E4-7EEE516DCC5B}" name="WinterTODDays" displayName="WinterTODDays" ref="O3:O184" totalsRowShown="0" headerRowDxfId="69" dataDxfId="68">
  <autoFilter ref="O3:O184" xr:uid="{67C2DCE1-3719-4750-ADCC-C37E9013E8BD}"/>
  <tableColumns count="1">
    <tableColumn id="1" xr3:uid="{F27393DA-3C70-4A21-A238-686D6B580797}" name="TOD Days" dataDxfId="6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C89F50F-66E2-4792-BB05-D465069AA5A9}" name="Holidays" displayName="Holidays" ref="Q3:R13" totalsRowShown="0" headerRowDxfId="66">
  <autoFilter ref="Q3:R13" xr:uid="{3EAFE486-5D55-48A2-A4AE-86A81B753F85}"/>
  <tableColumns count="2">
    <tableColumn id="1" xr3:uid="{2FF95F37-C533-4626-A51A-3D875460B896}" name="Name" dataDxfId="65"/>
    <tableColumn id="2" xr3:uid="{78770456-2CDC-49ED-B574-0A2B29D99805}" name="Date" dataDxfId="6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eb.ca/rates-and-your-bill/electricity-rates/time-use-holiday-schedule"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7D8A8-9B6C-46D2-A6EA-6DC1BC634891}">
  <sheetPr codeName="Sheet5"/>
  <dimension ref="A1:H28"/>
  <sheetViews>
    <sheetView showGridLines="0" workbookViewId="0"/>
  </sheetViews>
  <sheetFormatPr defaultColWidth="0" defaultRowHeight="13.2" zeroHeight="1" x14ac:dyDescent="0.3"/>
  <cols>
    <col min="1" max="1" width="0.44140625" style="46" customWidth="1"/>
    <col min="2" max="2" width="10.21875" style="46" bestFit="1" customWidth="1"/>
    <col min="3" max="3" width="76.44140625" style="46" customWidth="1"/>
    <col min="4" max="4" width="0.44140625" style="46" customWidth="1"/>
    <col min="5" max="16384" width="9.21875" style="46" hidden="1"/>
  </cols>
  <sheetData>
    <row r="1" spans="2:8" ht="2.5499999999999998" customHeight="1" x14ac:dyDescent="0.3"/>
    <row r="2" spans="2:8" x14ac:dyDescent="0.3"/>
    <row r="3" spans="2:8" ht="17.399999999999999" x14ac:dyDescent="0.3">
      <c r="B3" s="47" t="s">
        <v>263</v>
      </c>
      <c r="C3" s="47"/>
      <c r="D3" s="48"/>
      <c r="E3" s="48"/>
      <c r="F3" s="48"/>
      <c r="G3" s="48"/>
    </row>
    <row r="4" spans="2:8" x14ac:dyDescent="0.3">
      <c r="B4" s="49" t="s">
        <v>264</v>
      </c>
      <c r="C4" s="49"/>
      <c r="D4" s="50"/>
      <c r="E4" s="50"/>
      <c r="F4" s="50"/>
      <c r="G4" s="50"/>
    </row>
    <row r="5" spans="2:8" x14ac:dyDescent="0.3">
      <c r="B5" s="49" t="s">
        <v>265</v>
      </c>
      <c r="C5" s="49"/>
      <c r="D5" s="50"/>
      <c r="E5" s="50"/>
      <c r="F5" s="50"/>
      <c r="G5" s="50"/>
    </row>
    <row r="6" spans="2:8" x14ac:dyDescent="0.3"/>
    <row r="7" spans="2:8" x14ac:dyDescent="0.3">
      <c r="B7" s="51" t="s">
        <v>253</v>
      </c>
      <c r="C7" s="52">
        <v>2</v>
      </c>
    </row>
    <row r="8" spans="2:8" x14ac:dyDescent="0.3">
      <c r="B8" s="51" t="s">
        <v>254</v>
      </c>
      <c r="C8" s="53">
        <v>44281</v>
      </c>
    </row>
    <row r="9" spans="2:8" x14ac:dyDescent="0.3">
      <c r="B9" s="51" t="s">
        <v>255</v>
      </c>
      <c r="C9" s="54" t="s">
        <v>266</v>
      </c>
    </row>
    <row r="10" spans="2:8" x14ac:dyDescent="0.3">
      <c r="B10" s="51"/>
      <c r="C10" s="54" t="s">
        <v>267</v>
      </c>
    </row>
    <row r="11" spans="2:8" x14ac:dyDescent="0.3">
      <c r="B11" s="51"/>
      <c r="C11" s="46" t="s">
        <v>718</v>
      </c>
    </row>
    <row r="12" spans="2:8" x14ac:dyDescent="0.3">
      <c r="B12" s="51"/>
      <c r="C12" s="54" t="s">
        <v>719</v>
      </c>
    </row>
    <row r="13" spans="2:8" x14ac:dyDescent="0.3">
      <c r="B13" s="51"/>
      <c r="C13" s="54" t="s">
        <v>720</v>
      </c>
    </row>
    <row r="14" spans="2:8" x14ac:dyDescent="0.3">
      <c r="B14" s="51"/>
      <c r="C14" s="54" t="s">
        <v>721</v>
      </c>
    </row>
    <row r="15" spans="2:8" x14ac:dyDescent="0.3">
      <c r="B15" s="51"/>
      <c r="C15" s="54" t="s">
        <v>722</v>
      </c>
    </row>
    <row r="16" spans="2:8" ht="14.4" customHeight="1" x14ac:dyDescent="0.3">
      <c r="B16" s="51" t="s">
        <v>268</v>
      </c>
      <c r="C16" s="55" t="s">
        <v>693</v>
      </c>
      <c r="D16" s="55"/>
      <c r="E16" s="55"/>
      <c r="F16" s="55"/>
      <c r="G16" s="55"/>
      <c r="H16" s="55"/>
    </row>
    <row r="17" spans="2:8" x14ac:dyDescent="0.3">
      <c r="C17" s="55" t="s">
        <v>694</v>
      </c>
      <c r="D17" s="55"/>
      <c r="E17" s="55"/>
      <c r="F17" s="55"/>
      <c r="G17" s="55"/>
      <c r="H17" s="55"/>
    </row>
    <row r="18" spans="2:8" ht="14.4" x14ac:dyDescent="0.3">
      <c r="C18" s="59" t="s">
        <v>688</v>
      </c>
      <c r="D18" s="55"/>
      <c r="E18" s="55"/>
      <c r="F18" s="55"/>
      <c r="G18" s="55"/>
      <c r="H18" s="55"/>
    </row>
    <row r="19" spans="2:8" x14ac:dyDescent="0.3">
      <c r="C19" s="55" t="s">
        <v>692</v>
      </c>
      <c r="D19" s="55"/>
      <c r="E19" s="55"/>
      <c r="F19" s="55"/>
      <c r="G19" s="55"/>
      <c r="H19" s="55"/>
    </row>
    <row r="20" spans="2:8" x14ac:dyDescent="0.3">
      <c r="C20" s="55" t="s">
        <v>689</v>
      </c>
      <c r="D20" s="55"/>
      <c r="E20" s="55"/>
      <c r="F20" s="55"/>
      <c r="G20" s="55"/>
      <c r="H20" s="55"/>
    </row>
    <row r="21" spans="2:8" x14ac:dyDescent="0.3">
      <c r="C21" s="55" t="s">
        <v>690</v>
      </c>
      <c r="D21" s="55"/>
      <c r="E21" s="55"/>
      <c r="F21" s="55"/>
      <c r="G21" s="55"/>
      <c r="H21" s="55"/>
    </row>
    <row r="22" spans="2:8" x14ac:dyDescent="0.3">
      <c r="C22" s="55" t="s">
        <v>691</v>
      </c>
      <c r="D22" s="55"/>
      <c r="E22" s="55"/>
      <c r="F22" s="55"/>
      <c r="G22" s="55"/>
      <c r="H22" s="55"/>
    </row>
    <row r="23" spans="2:8" x14ac:dyDescent="0.3">
      <c r="C23" s="55" t="s">
        <v>706</v>
      </c>
      <c r="D23" s="55"/>
      <c r="E23" s="55"/>
      <c r="F23" s="55"/>
      <c r="G23" s="55"/>
      <c r="H23" s="55"/>
    </row>
    <row r="24" spans="2:8" x14ac:dyDescent="0.3">
      <c r="B24" s="51" t="s">
        <v>256</v>
      </c>
      <c r="C24" s="46" t="s">
        <v>257</v>
      </c>
    </row>
    <row r="25" spans="2:8" ht="39.6" x14ac:dyDescent="0.3">
      <c r="B25" s="51" t="s">
        <v>258</v>
      </c>
      <c r="C25" s="55" t="s">
        <v>695</v>
      </c>
    </row>
    <row r="26" spans="2:8" ht="39.6" x14ac:dyDescent="0.3">
      <c r="B26" s="51" t="s">
        <v>259</v>
      </c>
      <c r="C26" s="55" t="s">
        <v>260</v>
      </c>
    </row>
    <row r="27" spans="2:8" ht="39.6" x14ac:dyDescent="0.3">
      <c r="B27" s="51" t="s">
        <v>261</v>
      </c>
      <c r="C27" s="55" t="s">
        <v>262</v>
      </c>
    </row>
    <row r="28" spans="2:8" ht="2.5499999999999998" customHeight="1" x14ac:dyDescent="0.3"/>
  </sheetData>
  <hyperlinks>
    <hyperlink ref="C18" r:id="rId1" xr:uid="{AD04E4EA-C2CC-46CF-BC83-D840C7074209}"/>
  </hyperlinks>
  <pageMargins left="0.75" right="0.75" top="1" bottom="1" header="0.5" footer="0.5"/>
  <pageSetup orientation="portrait" horizontalDpi="4294967294" verticalDpi="120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8B49D-AFAD-4A38-AA80-99685EDD13A3}">
  <sheetPr>
    <tabColor theme="9" tint="0.79998168889431442"/>
  </sheetPr>
  <dimension ref="B1:BDG4014"/>
  <sheetViews>
    <sheetView showGridLines="0" workbookViewId="0">
      <pane xSplit="1" ySplit="4" topLeftCell="B5" activePane="bottomRight" state="frozen"/>
      <selection pane="topRight" activeCell="B1" sqref="B1"/>
      <selection pane="bottomLeft" activeCell="A3" sqref="A3"/>
      <selection pane="bottomRight" activeCell="B5" sqref="B5"/>
    </sheetView>
  </sheetViews>
  <sheetFormatPr defaultColWidth="8.88671875" defaultRowHeight="14.4" x14ac:dyDescent="0.3"/>
  <cols>
    <col min="1" max="1" width="0.44140625" style="1" customWidth="1"/>
    <col min="2" max="2" width="11.5546875" style="1" customWidth="1"/>
    <col min="3" max="3" width="8.88671875" style="1" customWidth="1"/>
    <col min="4" max="4" width="19.88671875" style="1" customWidth="1"/>
    <col min="5" max="6" width="0.44140625" style="1" customWidth="1"/>
    <col min="7" max="7" width="10.77734375" style="1" bestFit="1" customWidth="1"/>
    <col min="8" max="8" width="10.6640625" style="1" customWidth="1"/>
    <col min="9" max="11" width="11.109375" style="1" customWidth="1"/>
    <col min="12" max="12" width="0.44140625" style="1" customWidth="1"/>
    <col min="13" max="1462" width="8.109375" style="1" customWidth="1"/>
    <col min="1463" max="1463" width="10.77734375" style="1" customWidth="1"/>
    <col min="1464" max="16384" width="8.88671875" style="1"/>
  </cols>
  <sheetData>
    <row r="1" spans="2:1463" ht="2.5499999999999998" customHeight="1" x14ac:dyDescent="0.3"/>
    <row r="2" spans="2:1463" x14ac:dyDescent="0.3">
      <c r="B2" s="19" t="s">
        <v>58</v>
      </c>
    </row>
    <row r="3" spans="2:1463" x14ac:dyDescent="0.3">
      <c r="B3" s="4" t="s">
        <v>247</v>
      </c>
      <c r="C3" s="4"/>
      <c r="D3" s="4"/>
      <c r="G3" s="4" t="s">
        <v>248</v>
      </c>
      <c r="H3" s="4"/>
      <c r="I3" s="4"/>
      <c r="J3" s="4"/>
      <c r="K3" s="4"/>
    </row>
    <row r="4" spans="2:1463" x14ac:dyDescent="0.3">
      <c r="B4" s="3" t="s">
        <v>26</v>
      </c>
      <c r="C4" s="3" t="s">
        <v>25</v>
      </c>
      <c r="D4" s="3" t="s">
        <v>24</v>
      </c>
      <c r="E4" s="41" t="s">
        <v>23</v>
      </c>
      <c r="F4" s="41" t="s">
        <v>249</v>
      </c>
      <c r="G4" s="40" t="s">
        <v>243</v>
      </c>
      <c r="H4" s="40" t="s">
        <v>705</v>
      </c>
      <c r="I4" s="40" t="s">
        <v>0</v>
      </c>
      <c r="J4" s="40" t="s">
        <v>1</v>
      </c>
      <c r="K4" s="40" t="s">
        <v>2</v>
      </c>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row>
    <row r="5" spans="2:1463" x14ac:dyDescent="0.3">
      <c r="B5" s="26">
        <v>44114</v>
      </c>
      <c r="C5" s="27">
        <v>44114</v>
      </c>
      <c r="D5" s="28">
        <v>0.35</v>
      </c>
      <c r="E5" s="15"/>
      <c r="F5" s="15"/>
      <c r="G5" s="36" t="str">
        <f>TEXT(UsageTable[[#This Row],[Time]],"mm-dd")</f>
        <v>10-10</v>
      </c>
      <c r="H5" s="36" t="b" cm="1">
        <f t="array" ref="H5">OR(WEEKDAY(UsageTable[[#This Row],[Time]])={1,7},NOT(ISERROR(VLOOKUP(DATE(YEAR(UsageTable[[#This Row],[Time]]),MONTH(UsageTable[[#This Row],[Time]]),DAY(UsageTable[[#This Row],[Time]])),Holidays[Date],1,FALSE()))))</f>
        <v>1</v>
      </c>
      <c r="I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row>
    <row r="6" spans="2:1463" x14ac:dyDescent="0.3">
      <c r="B6" s="29">
        <v>44114</v>
      </c>
      <c r="C6" s="30">
        <v>44114.041666666664</v>
      </c>
      <c r="D6" s="31">
        <v>0.34</v>
      </c>
      <c r="E6" s="15"/>
      <c r="F6" s="15"/>
      <c r="G6" s="36" t="str">
        <f>TEXT(UsageTable[[#This Row],[Time]],"mm-dd")</f>
        <v>10-10</v>
      </c>
      <c r="H6" s="36" t="b" cm="1">
        <f t="array" ref="H6">OR(WEEKDAY(UsageTable[[#This Row],[Time]])={1,7},NOT(ISERROR(VLOOKUP(DATE(YEAR(UsageTable[[#This Row],[Time]]),MONTH(UsageTable[[#This Row],[Time]]),DAY(UsageTable[[#This Row],[Time]])),Holidays[Date],1,FALSE()))))</f>
        <v>1</v>
      </c>
      <c r="I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row>
    <row r="7" spans="2:1463" x14ac:dyDescent="0.3">
      <c r="B7" s="26">
        <v>44114</v>
      </c>
      <c r="C7" s="27">
        <v>44114.083333333336</v>
      </c>
      <c r="D7" s="28">
        <v>0.47</v>
      </c>
      <c r="E7" s="15"/>
      <c r="F7" s="15"/>
      <c r="G7" s="36" t="str">
        <f>TEXT(UsageTable[[#This Row],[Time]],"mm-dd")</f>
        <v>10-10</v>
      </c>
      <c r="H7" s="36" t="b" cm="1">
        <f t="array" ref="H7">OR(WEEKDAY(UsageTable[[#This Row],[Time]])={1,7},NOT(ISERROR(VLOOKUP(DATE(YEAR(UsageTable[[#This Row],[Time]]),MONTH(UsageTable[[#This Row],[Time]]),DAY(UsageTable[[#This Row],[Time]])),Holidays[Date],1,FALSE()))))</f>
        <v>1</v>
      </c>
      <c r="I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row>
    <row r="8" spans="2:1463" x14ac:dyDescent="0.3">
      <c r="B8" s="29">
        <v>44114</v>
      </c>
      <c r="C8" s="30">
        <v>44114.125</v>
      </c>
      <c r="D8" s="31">
        <v>0.64</v>
      </c>
      <c r="E8" s="15"/>
      <c r="F8" s="15"/>
      <c r="G8" s="36" t="str">
        <f>TEXT(UsageTable[[#This Row],[Time]],"mm-dd")</f>
        <v>10-10</v>
      </c>
      <c r="H8" s="36" t="b" cm="1">
        <f t="array" ref="H8">OR(WEEKDAY(UsageTable[[#This Row],[Time]])={1,7},NOT(ISERROR(VLOOKUP(DATE(YEAR(UsageTable[[#This Row],[Time]]),MONTH(UsageTable[[#This Row],[Time]]),DAY(UsageTable[[#This Row],[Time]])),Holidays[Date],1,FALSE()))))</f>
        <v>1</v>
      </c>
      <c r="I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row>
    <row r="9" spans="2:1463" x14ac:dyDescent="0.3">
      <c r="B9" s="26">
        <v>44114</v>
      </c>
      <c r="C9" s="27">
        <v>44114.166666666664</v>
      </c>
      <c r="D9" s="28">
        <v>0.3</v>
      </c>
      <c r="E9" s="15"/>
      <c r="F9" s="15"/>
      <c r="G9" s="36" t="str">
        <f>TEXT(UsageTable[[#This Row],[Time]],"mm-dd")</f>
        <v>10-10</v>
      </c>
      <c r="H9" s="36" t="b" cm="1">
        <f t="array" ref="H9">OR(WEEKDAY(UsageTable[[#This Row],[Time]])={1,7},NOT(ISERROR(VLOOKUP(DATE(YEAR(UsageTable[[#This Row],[Time]]),MONTH(UsageTable[[#This Row],[Time]]),DAY(UsageTable[[#This Row],[Time]])),Holidays[Date],1,FALSE()))))</f>
        <v>1</v>
      </c>
      <c r="I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9"/>
    </row>
    <row r="10" spans="2:1463" x14ac:dyDescent="0.3">
      <c r="B10" s="29">
        <v>44114</v>
      </c>
      <c r="C10" s="30">
        <v>44114.208333333336</v>
      </c>
      <c r="D10" s="31">
        <v>0.33</v>
      </c>
      <c r="E10" s="15"/>
      <c r="F10" s="15"/>
      <c r="G10" s="36" t="str">
        <f>TEXT(UsageTable[[#This Row],[Time]],"mm-dd")</f>
        <v>10-10</v>
      </c>
      <c r="H10" s="36" t="b" cm="1">
        <f t="array" ref="H10">OR(WEEKDAY(UsageTable[[#This Row],[Time]])={1,7},NOT(ISERROR(VLOOKUP(DATE(YEAR(UsageTable[[#This Row],[Time]]),MONTH(UsageTable[[#This Row],[Time]]),DAY(UsageTable[[#This Row],[Time]])),Holidays[Date],1,FALSE()))))</f>
        <v>1</v>
      </c>
      <c r="I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c r="L10"/>
    </row>
    <row r="11" spans="2:1463" x14ac:dyDescent="0.3">
      <c r="B11" s="26">
        <v>44114</v>
      </c>
      <c r="C11" s="27">
        <v>44114.25</v>
      </c>
      <c r="D11" s="28">
        <v>0.55000000000000004</v>
      </c>
      <c r="E11" s="15"/>
      <c r="F11" s="15"/>
      <c r="G11" s="36" t="str">
        <f>TEXT(UsageTable[[#This Row],[Time]],"mm-dd")</f>
        <v>10-10</v>
      </c>
      <c r="H11" s="36" t="b" cm="1">
        <f t="array" ref="H11">OR(WEEKDAY(UsageTable[[#This Row],[Time]])={1,7},NOT(ISERROR(VLOOKUP(DATE(YEAR(UsageTable[[#This Row],[Time]]),MONTH(UsageTable[[#This Row],[Time]]),DAY(UsageTable[[#This Row],[Time]])),Holidays[Date],1,FALSE()))))</f>
        <v>1</v>
      </c>
      <c r="I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 spans="2:1463" x14ac:dyDescent="0.3">
      <c r="B12" s="29">
        <v>44114</v>
      </c>
      <c r="C12" s="30">
        <v>44114.291666666664</v>
      </c>
      <c r="D12" s="31">
        <v>1.59</v>
      </c>
      <c r="E12" s="15"/>
      <c r="F12" s="15"/>
      <c r="G12" s="36" t="str">
        <f>TEXT(UsageTable[[#This Row],[Time]],"mm-dd")</f>
        <v>10-10</v>
      </c>
      <c r="H12" s="36" t="b" cm="1">
        <f t="array" ref="H12">OR(WEEKDAY(UsageTable[[#This Row],[Time]])={1,7},NOT(ISERROR(VLOOKUP(DATE(YEAR(UsageTable[[#This Row],[Time]]),MONTH(UsageTable[[#This Row],[Time]]),DAY(UsageTable[[#This Row],[Time]])),Holidays[Date],1,FALSE()))))</f>
        <v>1</v>
      </c>
      <c r="I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 spans="2:1463" x14ac:dyDescent="0.3">
      <c r="B13" s="26">
        <v>44114</v>
      </c>
      <c r="C13" s="27">
        <v>44114.333333333336</v>
      </c>
      <c r="D13" s="28">
        <v>1.73</v>
      </c>
      <c r="E13" s="15"/>
      <c r="F13" s="15"/>
      <c r="G13" s="36" t="str">
        <f>TEXT(UsageTable[[#This Row],[Time]],"mm-dd")</f>
        <v>10-10</v>
      </c>
      <c r="H13" s="36" t="b" cm="1">
        <f t="array" ref="H13">OR(WEEKDAY(UsageTable[[#This Row],[Time]])={1,7},NOT(ISERROR(VLOOKUP(DATE(YEAR(UsageTable[[#This Row],[Time]]),MONTH(UsageTable[[#This Row],[Time]]),DAY(UsageTable[[#This Row],[Time]])),Holidays[Date],1,FALSE()))))</f>
        <v>1</v>
      </c>
      <c r="I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 spans="2:1463" x14ac:dyDescent="0.3">
      <c r="B14" s="29">
        <v>44114</v>
      </c>
      <c r="C14" s="30">
        <v>44114.375</v>
      </c>
      <c r="D14" s="31">
        <v>1.2</v>
      </c>
      <c r="E14" s="15"/>
      <c r="F14" s="15"/>
      <c r="G14" s="36" t="str">
        <f>TEXT(UsageTable[[#This Row],[Time]],"mm-dd")</f>
        <v>10-10</v>
      </c>
      <c r="H14" s="36" t="b" cm="1">
        <f t="array" ref="H14">OR(WEEKDAY(UsageTable[[#This Row],[Time]])={1,7},NOT(ISERROR(VLOOKUP(DATE(YEAR(UsageTable[[#This Row],[Time]]),MONTH(UsageTable[[#This Row],[Time]]),DAY(UsageTable[[#This Row],[Time]])),Holidays[Date],1,FALSE()))))</f>
        <v>1</v>
      </c>
      <c r="I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 spans="2:1463" x14ac:dyDescent="0.3">
      <c r="B15" s="26">
        <v>44114</v>
      </c>
      <c r="C15" s="27">
        <v>44114.416666666664</v>
      </c>
      <c r="D15" s="28">
        <v>1.01</v>
      </c>
      <c r="E15" s="15"/>
      <c r="F15" s="15"/>
      <c r="G15" s="36" t="str">
        <f>TEXT(UsageTable[[#This Row],[Time]],"mm-dd")</f>
        <v>10-10</v>
      </c>
      <c r="H15" s="36" t="b" cm="1">
        <f t="array" ref="H15">OR(WEEKDAY(UsageTable[[#This Row],[Time]])={1,7},NOT(ISERROR(VLOOKUP(DATE(YEAR(UsageTable[[#This Row],[Time]]),MONTH(UsageTable[[#This Row],[Time]]),DAY(UsageTable[[#This Row],[Time]])),Holidays[Date],1,FALSE()))))</f>
        <v>1</v>
      </c>
      <c r="I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 spans="2:1463" x14ac:dyDescent="0.3">
      <c r="B16" s="29">
        <v>44114</v>
      </c>
      <c r="C16" s="30">
        <v>44114.458333333336</v>
      </c>
      <c r="D16" s="31">
        <v>0.56000000000000005</v>
      </c>
      <c r="E16" s="15"/>
      <c r="F16" s="15"/>
      <c r="G16" s="36" t="str">
        <f>TEXT(UsageTable[[#This Row],[Time]],"mm-dd")</f>
        <v>10-10</v>
      </c>
      <c r="H16" s="36" t="b" cm="1">
        <f t="array" ref="H16">OR(WEEKDAY(UsageTable[[#This Row],[Time]])={1,7},NOT(ISERROR(VLOOKUP(DATE(YEAR(UsageTable[[#This Row],[Time]]),MONTH(UsageTable[[#This Row],[Time]]),DAY(UsageTable[[#This Row],[Time]])),Holidays[Date],1,FALSE()))))</f>
        <v>1</v>
      </c>
      <c r="I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 spans="2:11" x14ac:dyDescent="0.3">
      <c r="B17" s="26">
        <v>44114</v>
      </c>
      <c r="C17" s="27">
        <v>44114.5</v>
      </c>
      <c r="D17" s="28">
        <v>0.87</v>
      </c>
      <c r="E17" s="15"/>
      <c r="F17" s="15"/>
      <c r="G17" s="36" t="str">
        <f>TEXT(UsageTable[[#This Row],[Time]],"mm-dd")</f>
        <v>10-10</v>
      </c>
      <c r="H17" s="36" t="b" cm="1">
        <f t="array" ref="H17">OR(WEEKDAY(UsageTable[[#This Row],[Time]])={1,7},NOT(ISERROR(VLOOKUP(DATE(YEAR(UsageTable[[#This Row],[Time]]),MONTH(UsageTable[[#This Row],[Time]]),DAY(UsageTable[[#This Row],[Time]])),Holidays[Date],1,FALSE()))))</f>
        <v>1</v>
      </c>
      <c r="I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 spans="2:11" x14ac:dyDescent="0.3">
      <c r="B18" s="29">
        <v>44114</v>
      </c>
      <c r="C18" s="30">
        <v>44114.541666666664</v>
      </c>
      <c r="D18" s="31">
        <v>0.4</v>
      </c>
      <c r="E18" s="15"/>
      <c r="F18" s="15"/>
      <c r="G18" s="36" t="str">
        <f>TEXT(UsageTable[[#This Row],[Time]],"mm-dd")</f>
        <v>10-10</v>
      </c>
      <c r="H18" s="36" t="b" cm="1">
        <f t="array" ref="H18">OR(WEEKDAY(UsageTable[[#This Row],[Time]])={1,7},NOT(ISERROR(VLOOKUP(DATE(YEAR(UsageTable[[#This Row],[Time]]),MONTH(UsageTable[[#This Row],[Time]]),DAY(UsageTable[[#This Row],[Time]])),Holidays[Date],1,FALSE()))))</f>
        <v>1</v>
      </c>
      <c r="I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 spans="2:11" x14ac:dyDescent="0.3">
      <c r="B19" s="26">
        <v>44114</v>
      </c>
      <c r="C19" s="27">
        <v>44114.583333333336</v>
      </c>
      <c r="D19" s="28">
        <v>0.85</v>
      </c>
      <c r="E19" s="15"/>
      <c r="F19" s="15"/>
      <c r="G19" s="36" t="str">
        <f>TEXT(UsageTable[[#This Row],[Time]],"mm-dd")</f>
        <v>10-10</v>
      </c>
      <c r="H19" s="36" t="b" cm="1">
        <f t="array" ref="H19">OR(WEEKDAY(UsageTable[[#This Row],[Time]])={1,7},NOT(ISERROR(VLOOKUP(DATE(YEAR(UsageTable[[#This Row],[Time]]),MONTH(UsageTable[[#This Row],[Time]]),DAY(UsageTable[[#This Row],[Time]])),Holidays[Date],1,FALSE()))))</f>
        <v>1</v>
      </c>
      <c r="I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 spans="2:11" x14ac:dyDescent="0.3">
      <c r="B20" s="29">
        <v>44114</v>
      </c>
      <c r="C20" s="30">
        <v>44114.625</v>
      </c>
      <c r="D20" s="31">
        <v>0.73</v>
      </c>
      <c r="E20" s="15"/>
      <c r="F20" s="15"/>
      <c r="G20" s="36" t="str">
        <f>TEXT(UsageTable[[#This Row],[Time]],"mm-dd")</f>
        <v>10-10</v>
      </c>
      <c r="H20" s="36" t="b" cm="1">
        <f t="array" ref="H20">OR(WEEKDAY(UsageTable[[#This Row],[Time]])={1,7},NOT(ISERROR(VLOOKUP(DATE(YEAR(UsageTable[[#This Row],[Time]]),MONTH(UsageTable[[#This Row],[Time]]),DAY(UsageTable[[#This Row],[Time]])),Holidays[Date],1,FALSE()))))</f>
        <v>1</v>
      </c>
      <c r="I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 spans="2:11" x14ac:dyDescent="0.3">
      <c r="B21" s="26">
        <v>44114</v>
      </c>
      <c r="C21" s="27">
        <v>44114.666666666664</v>
      </c>
      <c r="D21" s="28">
        <v>4.07</v>
      </c>
      <c r="E21" s="15"/>
      <c r="F21" s="15"/>
      <c r="G21" s="36" t="str">
        <f>TEXT(UsageTable[[#This Row],[Time]],"mm-dd")</f>
        <v>10-10</v>
      </c>
      <c r="H21" s="36" t="b" cm="1">
        <f t="array" ref="H21">OR(WEEKDAY(UsageTable[[#This Row],[Time]])={1,7},NOT(ISERROR(VLOOKUP(DATE(YEAR(UsageTable[[#This Row],[Time]]),MONTH(UsageTable[[#This Row],[Time]]),DAY(UsageTable[[#This Row],[Time]])),Holidays[Date],1,FALSE()))))</f>
        <v>1</v>
      </c>
      <c r="I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4.07</v>
      </c>
      <c r="J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 spans="2:11" x14ac:dyDescent="0.3">
      <c r="B22" s="29">
        <v>44114</v>
      </c>
      <c r="C22" s="30">
        <v>44114.708333333336</v>
      </c>
      <c r="D22" s="31">
        <v>2.82</v>
      </c>
      <c r="E22" s="15"/>
      <c r="F22" s="15"/>
      <c r="G22" s="36" t="str">
        <f>TEXT(UsageTable[[#This Row],[Time]],"mm-dd")</f>
        <v>10-10</v>
      </c>
      <c r="H22" s="36" t="b" cm="1">
        <f t="array" ref="H22">OR(WEEKDAY(UsageTable[[#This Row],[Time]])={1,7},NOT(ISERROR(VLOOKUP(DATE(YEAR(UsageTable[[#This Row],[Time]]),MONTH(UsageTable[[#This Row],[Time]]),DAY(UsageTable[[#This Row],[Time]])),Holidays[Date],1,FALSE()))))</f>
        <v>1</v>
      </c>
      <c r="I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2.82</v>
      </c>
      <c r="J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 spans="2:11" x14ac:dyDescent="0.3">
      <c r="B23" s="26">
        <v>44114</v>
      </c>
      <c r="C23" s="27">
        <v>44114.75</v>
      </c>
      <c r="D23" s="28">
        <v>0.67</v>
      </c>
      <c r="E23" s="15"/>
      <c r="F23" s="15"/>
      <c r="G23" s="36" t="str">
        <f>TEXT(UsageTable[[#This Row],[Time]],"mm-dd")</f>
        <v>10-10</v>
      </c>
      <c r="H23" s="36" t="b" cm="1">
        <f t="array" ref="H23">OR(WEEKDAY(UsageTable[[#This Row],[Time]])={1,7},NOT(ISERROR(VLOOKUP(DATE(YEAR(UsageTable[[#This Row],[Time]]),MONTH(UsageTable[[#This Row],[Time]]),DAY(UsageTable[[#This Row],[Time]])),Holidays[Date],1,FALSE()))))</f>
        <v>1</v>
      </c>
      <c r="I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 spans="2:11" x14ac:dyDescent="0.3">
      <c r="B24" s="29">
        <v>44114</v>
      </c>
      <c r="C24" s="30">
        <v>44114.791666666664</v>
      </c>
      <c r="D24" s="31">
        <v>4.5199999999999996</v>
      </c>
      <c r="E24" s="15"/>
      <c r="F24" s="15"/>
      <c r="G24" s="36" t="str">
        <f>TEXT(UsageTable[[#This Row],[Time]],"mm-dd")</f>
        <v>10-10</v>
      </c>
      <c r="H24" s="36" t="b" cm="1">
        <f t="array" ref="H24">OR(WEEKDAY(UsageTable[[#This Row],[Time]])={1,7},NOT(ISERROR(VLOOKUP(DATE(YEAR(UsageTable[[#This Row],[Time]]),MONTH(UsageTable[[#This Row],[Time]]),DAY(UsageTable[[#This Row],[Time]])),Holidays[Date],1,FALSE()))))</f>
        <v>1</v>
      </c>
      <c r="I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4.5199999999999996</v>
      </c>
      <c r="J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 spans="2:11" x14ac:dyDescent="0.3">
      <c r="B25" s="26">
        <v>44114</v>
      </c>
      <c r="C25" s="27">
        <v>44114.833333333336</v>
      </c>
      <c r="D25" s="28">
        <v>2.52</v>
      </c>
      <c r="E25" s="15"/>
      <c r="F25" s="15"/>
      <c r="G25" s="36" t="str">
        <f>TEXT(UsageTable[[#This Row],[Time]],"mm-dd")</f>
        <v>10-10</v>
      </c>
      <c r="H25" s="36" t="b" cm="1">
        <f t="array" ref="H25">OR(WEEKDAY(UsageTable[[#This Row],[Time]])={1,7},NOT(ISERROR(VLOOKUP(DATE(YEAR(UsageTable[[#This Row],[Time]]),MONTH(UsageTable[[#This Row],[Time]]),DAY(UsageTable[[#This Row],[Time]])),Holidays[Date],1,FALSE()))))</f>
        <v>1</v>
      </c>
      <c r="I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 spans="2:11" x14ac:dyDescent="0.3">
      <c r="B26" s="29">
        <v>44114</v>
      </c>
      <c r="C26" s="30">
        <v>44114.875</v>
      </c>
      <c r="D26" s="31">
        <v>1.1399999999999999</v>
      </c>
      <c r="E26" s="15"/>
      <c r="F26" s="15"/>
      <c r="G26" s="36" t="str">
        <f>TEXT(UsageTable[[#This Row],[Time]],"mm-dd")</f>
        <v>10-10</v>
      </c>
      <c r="H26" s="36" t="b" cm="1">
        <f t="array" ref="H26">OR(WEEKDAY(UsageTable[[#This Row],[Time]])={1,7},NOT(ISERROR(VLOOKUP(DATE(YEAR(UsageTable[[#This Row],[Time]]),MONTH(UsageTable[[#This Row],[Time]]),DAY(UsageTable[[#This Row],[Time]])),Holidays[Date],1,FALSE()))))</f>
        <v>1</v>
      </c>
      <c r="I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 spans="2:11" x14ac:dyDescent="0.3">
      <c r="B27" s="26">
        <v>44114</v>
      </c>
      <c r="C27" s="27">
        <v>44114.916666666664</v>
      </c>
      <c r="D27" s="28">
        <v>0.98</v>
      </c>
      <c r="E27" s="15"/>
      <c r="F27" s="15"/>
      <c r="G27" s="36" t="str">
        <f>TEXT(UsageTable[[#This Row],[Time]],"mm-dd")</f>
        <v>10-10</v>
      </c>
      <c r="H27" s="36" t="b" cm="1">
        <f t="array" ref="H27">OR(WEEKDAY(UsageTable[[#This Row],[Time]])={1,7},NOT(ISERROR(VLOOKUP(DATE(YEAR(UsageTable[[#This Row],[Time]]),MONTH(UsageTable[[#This Row],[Time]]),DAY(UsageTable[[#This Row],[Time]])),Holidays[Date],1,FALSE()))))</f>
        <v>1</v>
      </c>
      <c r="I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 spans="2:11" x14ac:dyDescent="0.3">
      <c r="B28" s="29">
        <v>44114</v>
      </c>
      <c r="C28" s="30">
        <v>44114.958333333336</v>
      </c>
      <c r="D28" s="31">
        <v>0.34</v>
      </c>
      <c r="E28" s="15"/>
      <c r="F28" s="15"/>
      <c r="G28" s="36" t="str">
        <f>TEXT(UsageTable[[#This Row],[Time]],"mm-dd")</f>
        <v>10-10</v>
      </c>
      <c r="H28" s="36" t="b" cm="1">
        <f t="array" ref="H28">OR(WEEKDAY(UsageTable[[#This Row],[Time]])={1,7},NOT(ISERROR(VLOOKUP(DATE(YEAR(UsageTable[[#This Row],[Time]]),MONTH(UsageTable[[#This Row],[Time]]),DAY(UsageTable[[#This Row],[Time]])),Holidays[Date],1,FALSE()))))</f>
        <v>1</v>
      </c>
      <c r="I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 spans="2:11" x14ac:dyDescent="0.3">
      <c r="B29" s="26">
        <v>44115</v>
      </c>
      <c r="C29" s="27">
        <v>44115</v>
      </c>
      <c r="D29" s="28">
        <v>0.81</v>
      </c>
      <c r="E29" s="15"/>
      <c r="F29" s="15"/>
      <c r="G29" s="36" t="str">
        <f>TEXT(UsageTable[[#This Row],[Time]],"mm-dd")</f>
        <v>10-11</v>
      </c>
      <c r="H29" s="36" t="b" cm="1">
        <f t="array" ref="H29">OR(WEEKDAY(UsageTable[[#This Row],[Time]])={1,7},NOT(ISERROR(VLOOKUP(DATE(YEAR(UsageTable[[#This Row],[Time]]),MONTH(UsageTable[[#This Row],[Time]]),DAY(UsageTable[[#This Row],[Time]])),Holidays[Date],1,FALSE()))))</f>
        <v>1</v>
      </c>
      <c r="I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 spans="2:11" x14ac:dyDescent="0.3">
      <c r="B30" s="29">
        <v>44115</v>
      </c>
      <c r="C30" s="30">
        <v>44115.041666666664</v>
      </c>
      <c r="D30" s="31">
        <v>0.33</v>
      </c>
      <c r="E30" s="15"/>
      <c r="F30" s="15"/>
      <c r="G30" s="36" t="str">
        <f>TEXT(UsageTable[[#This Row],[Time]],"mm-dd")</f>
        <v>10-11</v>
      </c>
      <c r="H30" s="36" t="b" cm="1">
        <f t="array" ref="H30">OR(WEEKDAY(UsageTable[[#This Row],[Time]])={1,7},NOT(ISERROR(VLOOKUP(DATE(YEAR(UsageTable[[#This Row],[Time]]),MONTH(UsageTable[[#This Row],[Time]]),DAY(UsageTable[[#This Row],[Time]])),Holidays[Date],1,FALSE()))))</f>
        <v>1</v>
      </c>
      <c r="I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 spans="2:11" x14ac:dyDescent="0.3">
      <c r="B31" s="26">
        <v>44115</v>
      </c>
      <c r="C31" s="27">
        <v>44115.083333333336</v>
      </c>
      <c r="D31" s="28">
        <v>0.39</v>
      </c>
      <c r="E31" s="15"/>
      <c r="F31" s="15"/>
      <c r="G31" s="36" t="str">
        <f>TEXT(UsageTable[[#This Row],[Time]],"mm-dd")</f>
        <v>10-11</v>
      </c>
      <c r="H31" s="36" t="b" cm="1">
        <f t="array" ref="H31">OR(WEEKDAY(UsageTable[[#This Row],[Time]])={1,7},NOT(ISERROR(VLOOKUP(DATE(YEAR(UsageTable[[#This Row],[Time]]),MONTH(UsageTable[[#This Row],[Time]]),DAY(UsageTable[[#This Row],[Time]])),Holidays[Date],1,FALSE()))))</f>
        <v>1</v>
      </c>
      <c r="I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 spans="2:11" x14ac:dyDescent="0.3">
      <c r="B32" s="29">
        <v>44115</v>
      </c>
      <c r="C32" s="30">
        <v>44115.125</v>
      </c>
      <c r="D32" s="31">
        <v>0.28999999999999998</v>
      </c>
      <c r="E32" s="15"/>
      <c r="F32" s="15"/>
      <c r="G32" s="36" t="str">
        <f>TEXT(UsageTable[[#This Row],[Time]],"mm-dd")</f>
        <v>10-11</v>
      </c>
      <c r="H32" s="36" t="b" cm="1">
        <f t="array" ref="H32">OR(WEEKDAY(UsageTable[[#This Row],[Time]])={1,7},NOT(ISERROR(VLOOKUP(DATE(YEAR(UsageTable[[#This Row],[Time]]),MONTH(UsageTable[[#This Row],[Time]]),DAY(UsageTable[[#This Row],[Time]])),Holidays[Date],1,FALSE()))))</f>
        <v>1</v>
      </c>
      <c r="I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 spans="2:11" x14ac:dyDescent="0.3">
      <c r="B33" s="26">
        <v>44115</v>
      </c>
      <c r="C33" s="27">
        <v>44115.166666666664</v>
      </c>
      <c r="D33" s="28">
        <v>0.79</v>
      </c>
      <c r="E33" s="15"/>
      <c r="F33" s="15"/>
      <c r="G33" s="36" t="str">
        <f>TEXT(UsageTable[[#This Row],[Time]],"mm-dd")</f>
        <v>10-11</v>
      </c>
      <c r="H33" s="36" t="b" cm="1">
        <f t="array" ref="H33">OR(WEEKDAY(UsageTable[[#This Row],[Time]])={1,7},NOT(ISERROR(VLOOKUP(DATE(YEAR(UsageTable[[#This Row],[Time]]),MONTH(UsageTable[[#This Row],[Time]]),DAY(UsageTable[[#This Row],[Time]])),Holidays[Date],1,FALSE()))))</f>
        <v>1</v>
      </c>
      <c r="I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 spans="2:11" x14ac:dyDescent="0.3">
      <c r="B34" s="29">
        <v>44115</v>
      </c>
      <c r="C34" s="30">
        <v>44115.208333333336</v>
      </c>
      <c r="D34" s="31">
        <v>0.3</v>
      </c>
      <c r="E34" s="15"/>
      <c r="F34" s="15"/>
      <c r="G34" s="36" t="str">
        <f>TEXT(UsageTable[[#This Row],[Time]],"mm-dd")</f>
        <v>10-11</v>
      </c>
      <c r="H34" s="36" t="b" cm="1">
        <f t="array" ref="H34">OR(WEEKDAY(UsageTable[[#This Row],[Time]])={1,7},NOT(ISERROR(VLOOKUP(DATE(YEAR(UsageTable[[#This Row],[Time]]),MONTH(UsageTable[[#This Row],[Time]]),DAY(UsageTable[[#This Row],[Time]])),Holidays[Date],1,FALSE()))))</f>
        <v>1</v>
      </c>
      <c r="I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 spans="2:11" x14ac:dyDescent="0.3">
      <c r="B35" s="26">
        <v>44115</v>
      </c>
      <c r="C35" s="27">
        <v>44115.25</v>
      </c>
      <c r="D35" s="28">
        <v>0.77</v>
      </c>
      <c r="E35" s="15"/>
      <c r="F35" s="15"/>
      <c r="G35" s="36" t="str">
        <f>TEXT(UsageTable[[#This Row],[Time]],"mm-dd")</f>
        <v>10-11</v>
      </c>
      <c r="H35" s="36" t="b" cm="1">
        <f t="array" ref="H35">OR(WEEKDAY(UsageTable[[#This Row],[Time]])={1,7},NOT(ISERROR(VLOOKUP(DATE(YEAR(UsageTable[[#This Row],[Time]]),MONTH(UsageTable[[#This Row],[Time]]),DAY(UsageTable[[#This Row],[Time]])),Holidays[Date],1,FALSE()))))</f>
        <v>1</v>
      </c>
      <c r="I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 spans="2:11" x14ac:dyDescent="0.3">
      <c r="B36" s="29">
        <v>44115</v>
      </c>
      <c r="C36" s="30">
        <v>44115.291666666664</v>
      </c>
      <c r="D36" s="31">
        <v>1.32</v>
      </c>
      <c r="E36" s="15"/>
      <c r="F36" s="15"/>
      <c r="G36" s="36" t="str">
        <f>TEXT(UsageTable[[#This Row],[Time]],"mm-dd")</f>
        <v>10-11</v>
      </c>
      <c r="H36" s="36" t="b" cm="1">
        <f t="array" ref="H36">OR(WEEKDAY(UsageTable[[#This Row],[Time]])={1,7},NOT(ISERROR(VLOOKUP(DATE(YEAR(UsageTable[[#This Row],[Time]]),MONTH(UsageTable[[#This Row],[Time]]),DAY(UsageTable[[#This Row],[Time]])),Holidays[Date],1,FALSE()))))</f>
        <v>1</v>
      </c>
      <c r="I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 spans="2:11" x14ac:dyDescent="0.3">
      <c r="B37" s="26">
        <v>44115</v>
      </c>
      <c r="C37" s="27">
        <v>44115.333333333336</v>
      </c>
      <c r="D37" s="28">
        <v>1.28</v>
      </c>
      <c r="E37" s="15"/>
      <c r="F37" s="15"/>
      <c r="G37" s="36" t="str">
        <f>TEXT(UsageTable[[#This Row],[Time]],"mm-dd")</f>
        <v>10-11</v>
      </c>
      <c r="H37" s="36" t="b" cm="1">
        <f t="array" ref="H37">OR(WEEKDAY(UsageTable[[#This Row],[Time]])={1,7},NOT(ISERROR(VLOOKUP(DATE(YEAR(UsageTable[[#This Row],[Time]]),MONTH(UsageTable[[#This Row],[Time]]),DAY(UsageTable[[#This Row],[Time]])),Holidays[Date],1,FALSE()))))</f>
        <v>1</v>
      </c>
      <c r="I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 spans="2:11" x14ac:dyDescent="0.3">
      <c r="B38" s="29">
        <v>44115</v>
      </c>
      <c r="C38" s="30">
        <v>44115.375</v>
      </c>
      <c r="D38" s="31">
        <v>1.93</v>
      </c>
      <c r="E38" s="15"/>
      <c r="F38" s="15"/>
      <c r="G38" s="36" t="str">
        <f>TEXT(UsageTable[[#This Row],[Time]],"mm-dd")</f>
        <v>10-11</v>
      </c>
      <c r="H38" s="36" t="b" cm="1">
        <f t="array" ref="H38">OR(WEEKDAY(UsageTable[[#This Row],[Time]])={1,7},NOT(ISERROR(VLOOKUP(DATE(YEAR(UsageTable[[#This Row],[Time]]),MONTH(UsageTable[[#This Row],[Time]]),DAY(UsageTable[[#This Row],[Time]])),Holidays[Date],1,FALSE()))))</f>
        <v>1</v>
      </c>
      <c r="I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1.93</v>
      </c>
      <c r="J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 spans="2:11" x14ac:dyDescent="0.3">
      <c r="B39" s="26">
        <v>44115</v>
      </c>
      <c r="C39" s="27">
        <v>44115.416666666664</v>
      </c>
      <c r="D39" s="28">
        <v>1.1100000000000001</v>
      </c>
      <c r="E39" s="15"/>
      <c r="F39" s="15"/>
      <c r="G39" s="36" t="str">
        <f>TEXT(UsageTable[[#This Row],[Time]],"mm-dd")</f>
        <v>10-11</v>
      </c>
      <c r="H39" s="36" t="b" cm="1">
        <f t="array" ref="H39">OR(WEEKDAY(UsageTable[[#This Row],[Time]])={1,7},NOT(ISERROR(VLOOKUP(DATE(YEAR(UsageTable[[#This Row],[Time]]),MONTH(UsageTable[[#This Row],[Time]]),DAY(UsageTable[[#This Row],[Time]])),Holidays[Date],1,FALSE()))))</f>
        <v>1</v>
      </c>
      <c r="I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 spans="2:11" x14ac:dyDescent="0.3">
      <c r="B40" s="29">
        <v>44115</v>
      </c>
      <c r="C40" s="30">
        <v>44115.458333333336</v>
      </c>
      <c r="D40" s="31">
        <v>1.65</v>
      </c>
      <c r="E40" s="15"/>
      <c r="F40" s="15"/>
      <c r="G40" s="36" t="str">
        <f>TEXT(UsageTable[[#This Row],[Time]],"mm-dd")</f>
        <v>10-11</v>
      </c>
      <c r="H40" s="36" t="b" cm="1">
        <f t="array" ref="H40">OR(WEEKDAY(UsageTable[[#This Row],[Time]])={1,7},NOT(ISERROR(VLOOKUP(DATE(YEAR(UsageTable[[#This Row],[Time]]),MONTH(UsageTable[[#This Row],[Time]]),DAY(UsageTable[[#This Row],[Time]])),Holidays[Date],1,FALSE()))))</f>
        <v>1</v>
      </c>
      <c r="I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 spans="2:11" x14ac:dyDescent="0.3">
      <c r="B41" s="26">
        <v>44115</v>
      </c>
      <c r="C41" s="27">
        <v>44115.5</v>
      </c>
      <c r="D41" s="28">
        <v>0.76</v>
      </c>
      <c r="E41" s="15"/>
      <c r="F41" s="15"/>
      <c r="G41" s="36" t="str">
        <f>TEXT(UsageTable[[#This Row],[Time]],"mm-dd")</f>
        <v>10-11</v>
      </c>
      <c r="H41" s="36" t="b" cm="1">
        <f t="array" ref="H41">OR(WEEKDAY(UsageTable[[#This Row],[Time]])={1,7},NOT(ISERROR(VLOOKUP(DATE(YEAR(UsageTable[[#This Row],[Time]]),MONTH(UsageTable[[#This Row],[Time]]),DAY(UsageTable[[#This Row],[Time]])),Holidays[Date],1,FALSE()))))</f>
        <v>1</v>
      </c>
      <c r="I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 spans="2:11" x14ac:dyDescent="0.3">
      <c r="B42" s="29">
        <v>44115</v>
      </c>
      <c r="C42" s="30">
        <v>44115.541666666664</v>
      </c>
      <c r="D42" s="31">
        <v>2.93</v>
      </c>
      <c r="E42" s="15"/>
      <c r="F42" s="15"/>
      <c r="G42" s="36" t="str">
        <f>TEXT(UsageTable[[#This Row],[Time]],"mm-dd")</f>
        <v>10-11</v>
      </c>
      <c r="H42" s="36" t="b" cm="1">
        <f t="array" ref="H42">OR(WEEKDAY(UsageTable[[#This Row],[Time]])={1,7},NOT(ISERROR(VLOOKUP(DATE(YEAR(UsageTable[[#This Row],[Time]]),MONTH(UsageTable[[#This Row],[Time]]),DAY(UsageTable[[#This Row],[Time]])),Holidays[Date],1,FALSE()))))</f>
        <v>1</v>
      </c>
      <c r="I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2.93</v>
      </c>
      <c r="J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 spans="2:11" x14ac:dyDescent="0.3">
      <c r="B43" s="26">
        <v>44115</v>
      </c>
      <c r="C43" s="27">
        <v>44115.583333333336</v>
      </c>
      <c r="D43" s="28">
        <v>3.46</v>
      </c>
      <c r="E43" s="15"/>
      <c r="F43" s="15"/>
      <c r="G43" s="36" t="str">
        <f>TEXT(UsageTable[[#This Row],[Time]],"mm-dd")</f>
        <v>10-11</v>
      </c>
      <c r="H43" s="36" t="b" cm="1">
        <f t="array" ref="H43">OR(WEEKDAY(UsageTable[[#This Row],[Time]])={1,7},NOT(ISERROR(VLOOKUP(DATE(YEAR(UsageTable[[#This Row],[Time]]),MONTH(UsageTable[[#This Row],[Time]]),DAY(UsageTable[[#This Row],[Time]])),Holidays[Date],1,FALSE()))))</f>
        <v>1</v>
      </c>
      <c r="I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3.46</v>
      </c>
      <c r="J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 spans="2:11" x14ac:dyDescent="0.3">
      <c r="B44" s="29">
        <v>44115</v>
      </c>
      <c r="C44" s="30">
        <v>44115.625</v>
      </c>
      <c r="D44" s="31">
        <v>1.87</v>
      </c>
      <c r="E44" s="15"/>
      <c r="F44" s="15"/>
      <c r="G44" s="36" t="str">
        <f>TEXT(UsageTable[[#This Row],[Time]],"mm-dd")</f>
        <v>10-11</v>
      </c>
      <c r="H44" s="36" t="b" cm="1">
        <f t="array" ref="H44">OR(WEEKDAY(UsageTable[[#This Row],[Time]])={1,7},NOT(ISERROR(VLOOKUP(DATE(YEAR(UsageTable[[#This Row],[Time]]),MONTH(UsageTable[[#This Row],[Time]]),DAY(UsageTable[[#This Row],[Time]])),Holidays[Date],1,FALSE()))))</f>
        <v>1</v>
      </c>
      <c r="I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 spans="2:11" x14ac:dyDescent="0.3">
      <c r="B45" s="26">
        <v>44115</v>
      </c>
      <c r="C45" s="27">
        <v>44115.666666666664</v>
      </c>
      <c r="D45" s="28">
        <v>2.85</v>
      </c>
      <c r="E45" s="15"/>
      <c r="F45" s="15"/>
      <c r="G45" s="36" t="str">
        <f>TEXT(UsageTable[[#This Row],[Time]],"mm-dd")</f>
        <v>10-11</v>
      </c>
      <c r="H45" s="36" t="b" cm="1">
        <f t="array" ref="H45">OR(WEEKDAY(UsageTable[[#This Row],[Time]])={1,7},NOT(ISERROR(VLOOKUP(DATE(YEAR(UsageTable[[#This Row],[Time]]),MONTH(UsageTable[[#This Row],[Time]]),DAY(UsageTable[[#This Row],[Time]])),Holidays[Date],1,FALSE()))))</f>
        <v>1</v>
      </c>
      <c r="I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2.85</v>
      </c>
      <c r="J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 spans="2:11" x14ac:dyDescent="0.3">
      <c r="B46" s="29">
        <v>44115</v>
      </c>
      <c r="C46" s="30">
        <v>44115.708333333336</v>
      </c>
      <c r="D46" s="31">
        <v>1.52</v>
      </c>
      <c r="E46" s="15"/>
      <c r="F46" s="15"/>
      <c r="G46" s="36" t="str">
        <f>TEXT(UsageTable[[#This Row],[Time]],"mm-dd")</f>
        <v>10-11</v>
      </c>
      <c r="H46" s="36" t="b" cm="1">
        <f t="array" ref="H46">OR(WEEKDAY(UsageTable[[#This Row],[Time]])={1,7},NOT(ISERROR(VLOOKUP(DATE(YEAR(UsageTable[[#This Row],[Time]]),MONTH(UsageTable[[#This Row],[Time]]),DAY(UsageTable[[#This Row],[Time]])),Holidays[Date],1,FALSE()))))</f>
        <v>1</v>
      </c>
      <c r="I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7" spans="2:11" x14ac:dyDescent="0.3">
      <c r="B47" s="26">
        <v>44115</v>
      </c>
      <c r="C47" s="27">
        <v>44115.75</v>
      </c>
      <c r="D47" s="28">
        <v>2.1800000000000002</v>
      </c>
      <c r="E47" s="15"/>
      <c r="F47" s="15"/>
      <c r="G47" s="36" t="str">
        <f>TEXT(UsageTable[[#This Row],[Time]],"mm-dd")</f>
        <v>10-11</v>
      </c>
      <c r="H47" s="36" t="b" cm="1">
        <f t="array" ref="H47">OR(WEEKDAY(UsageTable[[#This Row],[Time]])={1,7},NOT(ISERROR(VLOOKUP(DATE(YEAR(UsageTable[[#This Row],[Time]]),MONTH(UsageTable[[#This Row],[Time]]),DAY(UsageTable[[#This Row],[Time]])),Holidays[Date],1,FALSE()))))</f>
        <v>1</v>
      </c>
      <c r="I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 spans="2:11" x14ac:dyDescent="0.3">
      <c r="B48" s="29">
        <v>44115</v>
      </c>
      <c r="C48" s="30">
        <v>44115.791666666664</v>
      </c>
      <c r="D48" s="31">
        <v>1.6</v>
      </c>
      <c r="E48" s="15"/>
      <c r="F48" s="15"/>
      <c r="G48" s="36" t="str">
        <f>TEXT(UsageTable[[#This Row],[Time]],"mm-dd")</f>
        <v>10-11</v>
      </c>
      <c r="H48" s="36" t="b" cm="1">
        <f t="array" ref="H48">OR(WEEKDAY(UsageTable[[#This Row],[Time]])={1,7},NOT(ISERROR(VLOOKUP(DATE(YEAR(UsageTable[[#This Row],[Time]]),MONTH(UsageTable[[#This Row],[Time]]),DAY(UsageTable[[#This Row],[Time]])),Holidays[Date],1,FALSE()))))</f>
        <v>1</v>
      </c>
      <c r="I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 spans="2:11" x14ac:dyDescent="0.3">
      <c r="B49" s="26">
        <v>44115</v>
      </c>
      <c r="C49" s="27">
        <v>44115.833333333336</v>
      </c>
      <c r="D49" s="28">
        <v>0.65</v>
      </c>
      <c r="E49" s="15"/>
      <c r="F49" s="15"/>
      <c r="G49" s="36" t="str">
        <f>TEXT(UsageTable[[#This Row],[Time]],"mm-dd")</f>
        <v>10-11</v>
      </c>
      <c r="H49" s="36" t="b" cm="1">
        <f t="array" ref="H49">OR(WEEKDAY(UsageTable[[#This Row],[Time]])={1,7},NOT(ISERROR(VLOOKUP(DATE(YEAR(UsageTable[[#This Row],[Time]]),MONTH(UsageTable[[#This Row],[Time]]),DAY(UsageTable[[#This Row],[Time]])),Holidays[Date],1,FALSE()))))</f>
        <v>1</v>
      </c>
      <c r="I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 spans="2:11" x14ac:dyDescent="0.3">
      <c r="B50" s="29">
        <v>44115</v>
      </c>
      <c r="C50" s="30">
        <v>44115.875</v>
      </c>
      <c r="D50" s="31">
        <v>1.2</v>
      </c>
      <c r="E50" s="15"/>
      <c r="F50" s="15"/>
      <c r="G50" s="36" t="str">
        <f>TEXT(UsageTable[[#This Row],[Time]],"mm-dd")</f>
        <v>10-11</v>
      </c>
      <c r="H50" s="36" t="b" cm="1">
        <f t="array" ref="H50">OR(WEEKDAY(UsageTable[[#This Row],[Time]])={1,7},NOT(ISERROR(VLOOKUP(DATE(YEAR(UsageTable[[#This Row],[Time]]),MONTH(UsageTable[[#This Row],[Time]]),DAY(UsageTable[[#This Row],[Time]])),Holidays[Date],1,FALSE()))))</f>
        <v>1</v>
      </c>
      <c r="I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 spans="2:11" x14ac:dyDescent="0.3">
      <c r="B51" s="26">
        <v>44115</v>
      </c>
      <c r="C51" s="27">
        <v>44115.916666666664</v>
      </c>
      <c r="D51" s="28">
        <v>1.1100000000000001</v>
      </c>
      <c r="E51" s="15"/>
      <c r="F51" s="15"/>
      <c r="G51" s="36" t="str">
        <f>TEXT(UsageTable[[#This Row],[Time]],"mm-dd")</f>
        <v>10-11</v>
      </c>
      <c r="H51" s="36" t="b" cm="1">
        <f t="array" ref="H51">OR(WEEKDAY(UsageTable[[#This Row],[Time]])={1,7},NOT(ISERROR(VLOOKUP(DATE(YEAR(UsageTable[[#This Row],[Time]]),MONTH(UsageTable[[#This Row],[Time]]),DAY(UsageTable[[#This Row],[Time]])),Holidays[Date],1,FALSE()))))</f>
        <v>1</v>
      </c>
      <c r="I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 spans="2:11" x14ac:dyDescent="0.3">
      <c r="B52" s="29">
        <v>44115</v>
      </c>
      <c r="C52" s="30">
        <v>44115.958333333336</v>
      </c>
      <c r="D52" s="31">
        <v>0.56000000000000005</v>
      </c>
      <c r="E52" s="15"/>
      <c r="F52" s="15"/>
      <c r="G52" s="36" t="str">
        <f>TEXT(UsageTable[[#This Row],[Time]],"mm-dd")</f>
        <v>10-11</v>
      </c>
      <c r="H52" s="36" t="b" cm="1">
        <f t="array" ref="H52">OR(WEEKDAY(UsageTable[[#This Row],[Time]])={1,7},NOT(ISERROR(VLOOKUP(DATE(YEAR(UsageTable[[#This Row],[Time]]),MONTH(UsageTable[[#This Row],[Time]]),DAY(UsageTable[[#This Row],[Time]])),Holidays[Date],1,FALSE()))))</f>
        <v>1</v>
      </c>
      <c r="I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 spans="2:11" x14ac:dyDescent="0.3">
      <c r="B53" s="26">
        <v>44116</v>
      </c>
      <c r="C53" s="27">
        <v>44116</v>
      </c>
      <c r="D53" s="28">
        <v>0.59</v>
      </c>
      <c r="E53" s="15"/>
      <c r="F53" s="15"/>
      <c r="G53" s="36" t="str">
        <f>TEXT(UsageTable[[#This Row],[Time]],"mm-dd")</f>
        <v>10-12</v>
      </c>
      <c r="H53" s="36" t="b" cm="1">
        <f t="array" ref="H53">OR(WEEKDAY(UsageTable[[#This Row],[Time]])={1,7},NOT(ISERROR(VLOOKUP(DATE(YEAR(UsageTable[[#This Row],[Time]]),MONTH(UsageTable[[#This Row],[Time]]),DAY(UsageTable[[#This Row],[Time]])),Holidays[Date],1,FALSE()))))</f>
        <v>1</v>
      </c>
      <c r="I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 spans="2:11" x14ac:dyDescent="0.3">
      <c r="B54" s="29">
        <v>44116</v>
      </c>
      <c r="C54" s="30">
        <v>44116.041666666664</v>
      </c>
      <c r="D54" s="31">
        <v>0.75</v>
      </c>
      <c r="E54" s="15"/>
      <c r="F54" s="15"/>
      <c r="G54" s="36" t="str">
        <f>TEXT(UsageTable[[#This Row],[Time]],"mm-dd")</f>
        <v>10-12</v>
      </c>
      <c r="H54" s="36" t="b" cm="1">
        <f t="array" ref="H54">OR(WEEKDAY(UsageTable[[#This Row],[Time]])={1,7},NOT(ISERROR(VLOOKUP(DATE(YEAR(UsageTable[[#This Row],[Time]]),MONTH(UsageTable[[#This Row],[Time]]),DAY(UsageTable[[#This Row],[Time]])),Holidays[Date],1,FALSE()))))</f>
        <v>1</v>
      </c>
      <c r="I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 spans="2:11" x14ac:dyDescent="0.3">
      <c r="B55" s="26">
        <v>44116</v>
      </c>
      <c r="C55" s="27">
        <v>44116.083333333336</v>
      </c>
      <c r="D55" s="28">
        <v>0.37</v>
      </c>
      <c r="E55" s="15"/>
      <c r="F55" s="15"/>
      <c r="G55" s="36" t="str">
        <f>TEXT(UsageTable[[#This Row],[Time]],"mm-dd")</f>
        <v>10-12</v>
      </c>
      <c r="H55" s="36" t="b" cm="1">
        <f t="array" ref="H55">OR(WEEKDAY(UsageTable[[#This Row],[Time]])={1,7},NOT(ISERROR(VLOOKUP(DATE(YEAR(UsageTable[[#This Row],[Time]]),MONTH(UsageTable[[#This Row],[Time]]),DAY(UsageTable[[#This Row],[Time]])),Holidays[Date],1,FALSE()))))</f>
        <v>1</v>
      </c>
      <c r="I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 spans="2:11" x14ac:dyDescent="0.3">
      <c r="B56" s="29">
        <v>44116</v>
      </c>
      <c r="C56" s="30">
        <v>44116.125</v>
      </c>
      <c r="D56" s="31">
        <v>0.35</v>
      </c>
      <c r="E56" s="15"/>
      <c r="F56" s="15"/>
      <c r="G56" s="36" t="str">
        <f>TEXT(UsageTable[[#This Row],[Time]],"mm-dd")</f>
        <v>10-12</v>
      </c>
      <c r="H56" s="36" t="b" cm="1">
        <f t="array" ref="H56">OR(WEEKDAY(UsageTable[[#This Row],[Time]])={1,7},NOT(ISERROR(VLOOKUP(DATE(YEAR(UsageTable[[#This Row],[Time]]),MONTH(UsageTable[[#This Row],[Time]]),DAY(UsageTable[[#This Row],[Time]])),Holidays[Date],1,FALSE()))))</f>
        <v>1</v>
      </c>
      <c r="I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 spans="2:11" x14ac:dyDescent="0.3">
      <c r="B57" s="26">
        <v>44116</v>
      </c>
      <c r="C57" s="27">
        <v>44116.166666666664</v>
      </c>
      <c r="D57" s="28">
        <v>0.53</v>
      </c>
      <c r="E57" s="15"/>
      <c r="F57" s="15"/>
      <c r="G57" s="36" t="str">
        <f>TEXT(UsageTable[[#This Row],[Time]],"mm-dd")</f>
        <v>10-12</v>
      </c>
      <c r="H57" s="36" t="b" cm="1">
        <f t="array" ref="H57">OR(WEEKDAY(UsageTable[[#This Row],[Time]])={1,7},NOT(ISERROR(VLOOKUP(DATE(YEAR(UsageTable[[#This Row],[Time]]),MONTH(UsageTable[[#This Row],[Time]]),DAY(UsageTable[[#This Row],[Time]])),Holidays[Date],1,FALSE()))))</f>
        <v>1</v>
      </c>
      <c r="I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 spans="2:11" x14ac:dyDescent="0.3">
      <c r="B58" s="29">
        <v>44116</v>
      </c>
      <c r="C58" s="30">
        <v>44116.208333333336</v>
      </c>
      <c r="D58" s="31">
        <v>0.9</v>
      </c>
      <c r="E58" s="15"/>
      <c r="F58" s="15"/>
      <c r="G58" s="36" t="str">
        <f>TEXT(UsageTable[[#This Row],[Time]],"mm-dd")</f>
        <v>10-12</v>
      </c>
      <c r="H58" s="36" t="b" cm="1">
        <f t="array" ref="H58">OR(WEEKDAY(UsageTable[[#This Row],[Time]])={1,7},NOT(ISERROR(VLOOKUP(DATE(YEAR(UsageTable[[#This Row],[Time]]),MONTH(UsageTable[[#This Row],[Time]]),DAY(UsageTable[[#This Row],[Time]])),Holidays[Date],1,FALSE()))))</f>
        <v>1</v>
      </c>
      <c r="I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 spans="2:11" x14ac:dyDescent="0.3">
      <c r="B59" s="26">
        <v>44116</v>
      </c>
      <c r="C59" s="27">
        <v>44116.25</v>
      </c>
      <c r="D59" s="28">
        <v>0.99</v>
      </c>
      <c r="E59" s="15"/>
      <c r="F59" s="15"/>
      <c r="G59" s="36" t="str">
        <f>TEXT(UsageTable[[#This Row],[Time]],"mm-dd")</f>
        <v>10-12</v>
      </c>
      <c r="H59" s="36" t="b" cm="1">
        <f t="array" ref="H59">OR(WEEKDAY(UsageTable[[#This Row],[Time]])={1,7},NOT(ISERROR(VLOOKUP(DATE(YEAR(UsageTable[[#This Row],[Time]]),MONTH(UsageTable[[#This Row],[Time]]),DAY(UsageTable[[#This Row],[Time]])),Holidays[Date],1,FALSE()))))</f>
        <v>1</v>
      </c>
      <c r="I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 spans="2:11" x14ac:dyDescent="0.3">
      <c r="B60" s="29">
        <v>44116</v>
      </c>
      <c r="C60" s="30">
        <v>44116.291666666664</v>
      </c>
      <c r="D60" s="31">
        <v>2.0099999999999998</v>
      </c>
      <c r="E60" s="15"/>
      <c r="F60" s="15"/>
      <c r="G60" s="36" t="str">
        <f>TEXT(UsageTable[[#This Row],[Time]],"mm-dd")</f>
        <v>10-12</v>
      </c>
      <c r="H60" s="36" t="b" cm="1">
        <f t="array" ref="H60">OR(WEEKDAY(UsageTable[[#This Row],[Time]])={1,7},NOT(ISERROR(VLOOKUP(DATE(YEAR(UsageTable[[#This Row],[Time]]),MONTH(UsageTable[[#This Row],[Time]]),DAY(UsageTable[[#This Row],[Time]])),Holidays[Date],1,FALSE()))))</f>
        <v>1</v>
      </c>
      <c r="I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2.0099999999999998</v>
      </c>
      <c r="J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 spans="2:11" x14ac:dyDescent="0.3">
      <c r="B61" s="26">
        <v>44116</v>
      </c>
      <c r="C61" s="27">
        <v>44116.333333333336</v>
      </c>
      <c r="D61" s="28">
        <v>1.54</v>
      </c>
      <c r="E61" s="15"/>
      <c r="F61" s="15"/>
      <c r="G61" s="36" t="str">
        <f>TEXT(UsageTable[[#This Row],[Time]],"mm-dd")</f>
        <v>10-12</v>
      </c>
      <c r="H61" s="36" t="b" cm="1">
        <f t="array" ref="H61">OR(WEEKDAY(UsageTable[[#This Row],[Time]])={1,7},NOT(ISERROR(VLOOKUP(DATE(YEAR(UsageTable[[#This Row],[Time]]),MONTH(UsageTable[[#This Row],[Time]]),DAY(UsageTable[[#This Row],[Time]])),Holidays[Date],1,FALSE()))))</f>
        <v>1</v>
      </c>
      <c r="I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 spans="2:11" x14ac:dyDescent="0.3">
      <c r="B62" s="29">
        <v>44116</v>
      </c>
      <c r="C62" s="30">
        <v>44116.375</v>
      </c>
      <c r="D62" s="31">
        <v>1.04</v>
      </c>
      <c r="E62" s="15"/>
      <c r="F62" s="15"/>
      <c r="G62" s="36" t="str">
        <f>TEXT(UsageTable[[#This Row],[Time]],"mm-dd")</f>
        <v>10-12</v>
      </c>
      <c r="H62" s="36" t="b" cm="1">
        <f t="array" ref="H62">OR(WEEKDAY(UsageTable[[#This Row],[Time]])={1,7},NOT(ISERROR(VLOOKUP(DATE(YEAR(UsageTable[[#This Row],[Time]]),MONTH(UsageTable[[#This Row],[Time]]),DAY(UsageTable[[#This Row],[Time]])),Holidays[Date],1,FALSE()))))</f>
        <v>1</v>
      </c>
      <c r="I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 spans="2:11" x14ac:dyDescent="0.3">
      <c r="B63" s="26">
        <v>44116</v>
      </c>
      <c r="C63" s="27">
        <v>44116.416666666664</v>
      </c>
      <c r="D63" s="28">
        <v>2.94</v>
      </c>
      <c r="E63" s="15"/>
      <c r="F63" s="15"/>
      <c r="G63" s="36" t="str">
        <f>TEXT(UsageTable[[#This Row],[Time]],"mm-dd")</f>
        <v>10-12</v>
      </c>
      <c r="H63" s="36" t="b" cm="1">
        <f t="array" ref="H63">OR(WEEKDAY(UsageTable[[#This Row],[Time]])={1,7},NOT(ISERROR(VLOOKUP(DATE(YEAR(UsageTable[[#This Row],[Time]]),MONTH(UsageTable[[#This Row],[Time]]),DAY(UsageTable[[#This Row],[Time]])),Holidays[Date],1,FALSE()))))</f>
        <v>1</v>
      </c>
      <c r="I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2.94</v>
      </c>
      <c r="J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 spans="2:11" x14ac:dyDescent="0.3">
      <c r="B64" s="29">
        <v>44116</v>
      </c>
      <c r="C64" s="30">
        <v>44116.458333333336</v>
      </c>
      <c r="D64" s="31">
        <v>1.47</v>
      </c>
      <c r="E64" s="15"/>
      <c r="F64" s="15"/>
      <c r="G64" s="36" t="str">
        <f>TEXT(UsageTable[[#This Row],[Time]],"mm-dd")</f>
        <v>10-12</v>
      </c>
      <c r="H64" s="36" t="b" cm="1">
        <f t="array" ref="H64">OR(WEEKDAY(UsageTable[[#This Row],[Time]])={1,7},NOT(ISERROR(VLOOKUP(DATE(YEAR(UsageTable[[#This Row],[Time]]),MONTH(UsageTable[[#This Row],[Time]]),DAY(UsageTable[[#This Row],[Time]])),Holidays[Date],1,FALSE()))))</f>
        <v>1</v>
      </c>
      <c r="I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 spans="2:11" x14ac:dyDescent="0.3">
      <c r="B65" s="26">
        <v>44116</v>
      </c>
      <c r="C65" s="27">
        <v>44116.5</v>
      </c>
      <c r="D65" s="28">
        <v>1.08</v>
      </c>
      <c r="E65" s="15"/>
      <c r="F65" s="15"/>
      <c r="G65" s="36" t="str">
        <f>TEXT(UsageTable[[#This Row],[Time]],"mm-dd")</f>
        <v>10-12</v>
      </c>
      <c r="H65" s="36" t="b" cm="1">
        <f t="array" ref="H65">OR(WEEKDAY(UsageTable[[#This Row],[Time]])={1,7},NOT(ISERROR(VLOOKUP(DATE(YEAR(UsageTable[[#This Row],[Time]]),MONTH(UsageTable[[#This Row],[Time]]),DAY(UsageTable[[#This Row],[Time]])),Holidays[Date],1,FALSE()))))</f>
        <v>1</v>
      </c>
      <c r="I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 spans="2:11" x14ac:dyDescent="0.3">
      <c r="B66" s="29">
        <v>44116</v>
      </c>
      <c r="C66" s="30">
        <v>44116.541666666664</v>
      </c>
      <c r="D66" s="31">
        <v>1.94</v>
      </c>
      <c r="E66" s="15"/>
      <c r="F66" s="15"/>
      <c r="G66" s="36" t="str">
        <f>TEXT(UsageTable[[#This Row],[Time]],"mm-dd")</f>
        <v>10-12</v>
      </c>
      <c r="H66" s="36" t="b" cm="1">
        <f t="array" ref="H66">OR(WEEKDAY(UsageTable[[#This Row],[Time]])={1,7},NOT(ISERROR(VLOOKUP(DATE(YEAR(UsageTable[[#This Row],[Time]]),MONTH(UsageTable[[#This Row],[Time]]),DAY(UsageTable[[#This Row],[Time]])),Holidays[Date],1,FALSE()))))</f>
        <v>1</v>
      </c>
      <c r="I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 spans="2:11" x14ac:dyDescent="0.3">
      <c r="B67" s="26">
        <v>44116</v>
      </c>
      <c r="C67" s="27">
        <v>44116.583333333336</v>
      </c>
      <c r="D67" s="28">
        <v>1.26</v>
      </c>
      <c r="E67" s="15"/>
      <c r="F67" s="15"/>
      <c r="G67" s="36" t="str">
        <f>TEXT(UsageTable[[#This Row],[Time]],"mm-dd")</f>
        <v>10-12</v>
      </c>
      <c r="H67" s="36" t="b" cm="1">
        <f t="array" ref="H67">OR(WEEKDAY(UsageTable[[#This Row],[Time]])={1,7},NOT(ISERROR(VLOOKUP(DATE(YEAR(UsageTable[[#This Row],[Time]]),MONTH(UsageTable[[#This Row],[Time]]),DAY(UsageTable[[#This Row],[Time]])),Holidays[Date],1,FALSE()))))</f>
        <v>1</v>
      </c>
      <c r="I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 spans="2:11" x14ac:dyDescent="0.3">
      <c r="B68" s="29">
        <v>44116</v>
      </c>
      <c r="C68" s="30">
        <v>44116.625</v>
      </c>
      <c r="D68" s="31">
        <v>0.98</v>
      </c>
      <c r="E68" s="15"/>
      <c r="F68" s="15"/>
      <c r="G68" s="36" t="str">
        <f>TEXT(UsageTable[[#This Row],[Time]],"mm-dd")</f>
        <v>10-12</v>
      </c>
      <c r="H68" s="36" t="b" cm="1">
        <f t="array" ref="H68">OR(WEEKDAY(UsageTable[[#This Row],[Time]])={1,7},NOT(ISERROR(VLOOKUP(DATE(YEAR(UsageTable[[#This Row],[Time]]),MONTH(UsageTable[[#This Row],[Time]]),DAY(UsageTable[[#This Row],[Time]])),Holidays[Date],1,FALSE()))))</f>
        <v>1</v>
      </c>
      <c r="I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 spans="2:11" x14ac:dyDescent="0.3">
      <c r="B69" s="26">
        <v>44116</v>
      </c>
      <c r="C69" s="27">
        <v>44116.666666666664</v>
      </c>
      <c r="D69" s="28">
        <v>1.22</v>
      </c>
      <c r="E69" s="15"/>
      <c r="F69" s="15"/>
      <c r="G69" s="36" t="str">
        <f>TEXT(UsageTable[[#This Row],[Time]],"mm-dd")</f>
        <v>10-12</v>
      </c>
      <c r="H69" s="36" t="b" cm="1">
        <f t="array" ref="H69">OR(WEEKDAY(UsageTable[[#This Row],[Time]])={1,7},NOT(ISERROR(VLOOKUP(DATE(YEAR(UsageTable[[#This Row],[Time]]),MONTH(UsageTable[[#This Row],[Time]]),DAY(UsageTable[[#This Row],[Time]])),Holidays[Date],1,FALSE()))))</f>
        <v>1</v>
      </c>
      <c r="I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 spans="2:11" x14ac:dyDescent="0.3">
      <c r="B70" s="29">
        <v>44116</v>
      </c>
      <c r="C70" s="30">
        <v>44116.708333333336</v>
      </c>
      <c r="D70" s="31">
        <v>2.21</v>
      </c>
      <c r="E70" s="15"/>
      <c r="F70" s="15"/>
      <c r="G70" s="36" t="str">
        <f>TEXT(UsageTable[[#This Row],[Time]],"mm-dd")</f>
        <v>10-12</v>
      </c>
      <c r="H70" s="36" t="b" cm="1">
        <f t="array" ref="H70">OR(WEEKDAY(UsageTable[[#This Row],[Time]])={1,7},NOT(ISERROR(VLOOKUP(DATE(YEAR(UsageTable[[#This Row],[Time]]),MONTH(UsageTable[[#This Row],[Time]]),DAY(UsageTable[[#This Row],[Time]])),Holidays[Date],1,FALSE()))))</f>
        <v>1</v>
      </c>
      <c r="I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2.21</v>
      </c>
      <c r="J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 spans="2:11" x14ac:dyDescent="0.3">
      <c r="B71" s="26">
        <v>44116</v>
      </c>
      <c r="C71" s="27">
        <v>44116.75</v>
      </c>
      <c r="D71" s="28">
        <v>3.22</v>
      </c>
      <c r="E71" s="15"/>
      <c r="F71" s="15"/>
      <c r="G71" s="36" t="str">
        <f>TEXT(UsageTable[[#This Row],[Time]],"mm-dd")</f>
        <v>10-12</v>
      </c>
      <c r="H71" s="36" t="b" cm="1">
        <f t="array" ref="H71">OR(WEEKDAY(UsageTable[[#This Row],[Time]])={1,7},NOT(ISERROR(VLOOKUP(DATE(YEAR(UsageTable[[#This Row],[Time]]),MONTH(UsageTable[[#This Row],[Time]]),DAY(UsageTable[[#This Row],[Time]])),Holidays[Date],1,FALSE()))))</f>
        <v>1</v>
      </c>
      <c r="I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3.22</v>
      </c>
      <c r="J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 spans="2:11" x14ac:dyDescent="0.3">
      <c r="B72" s="29">
        <v>44116</v>
      </c>
      <c r="C72" s="30">
        <v>44116.791666666664</v>
      </c>
      <c r="D72" s="31">
        <v>1.1000000000000001</v>
      </c>
      <c r="E72" s="15"/>
      <c r="F72" s="15"/>
      <c r="G72" s="36" t="str">
        <f>TEXT(UsageTable[[#This Row],[Time]],"mm-dd")</f>
        <v>10-12</v>
      </c>
      <c r="H72" s="36" t="b" cm="1">
        <f t="array" ref="H72">OR(WEEKDAY(UsageTable[[#This Row],[Time]])={1,7},NOT(ISERROR(VLOOKUP(DATE(YEAR(UsageTable[[#This Row],[Time]]),MONTH(UsageTable[[#This Row],[Time]]),DAY(UsageTable[[#This Row],[Time]])),Holidays[Date],1,FALSE()))))</f>
        <v>1</v>
      </c>
      <c r="I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 spans="2:11" x14ac:dyDescent="0.3">
      <c r="B73" s="26">
        <v>44116</v>
      </c>
      <c r="C73" s="27">
        <v>44116.833333333336</v>
      </c>
      <c r="D73" s="28">
        <v>0.91</v>
      </c>
      <c r="E73" s="15"/>
      <c r="F73" s="15"/>
      <c r="G73" s="36" t="str">
        <f>TEXT(UsageTable[[#This Row],[Time]],"mm-dd")</f>
        <v>10-12</v>
      </c>
      <c r="H73" s="36" t="b" cm="1">
        <f t="array" ref="H73">OR(WEEKDAY(UsageTable[[#This Row],[Time]])={1,7},NOT(ISERROR(VLOOKUP(DATE(YEAR(UsageTable[[#This Row],[Time]]),MONTH(UsageTable[[#This Row],[Time]]),DAY(UsageTable[[#This Row],[Time]])),Holidays[Date],1,FALSE()))))</f>
        <v>1</v>
      </c>
      <c r="I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 spans="2:11" x14ac:dyDescent="0.3">
      <c r="B74" s="29">
        <v>44116</v>
      </c>
      <c r="C74" s="30">
        <v>44116.875</v>
      </c>
      <c r="D74" s="31">
        <v>0.62</v>
      </c>
      <c r="E74" s="15"/>
      <c r="F74" s="15"/>
      <c r="G74" s="36" t="str">
        <f>TEXT(UsageTable[[#This Row],[Time]],"mm-dd")</f>
        <v>10-12</v>
      </c>
      <c r="H74" s="36" t="b" cm="1">
        <f t="array" ref="H74">OR(WEEKDAY(UsageTable[[#This Row],[Time]])={1,7},NOT(ISERROR(VLOOKUP(DATE(YEAR(UsageTable[[#This Row],[Time]]),MONTH(UsageTable[[#This Row],[Time]]),DAY(UsageTable[[#This Row],[Time]])),Holidays[Date],1,FALSE()))))</f>
        <v>1</v>
      </c>
      <c r="I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 spans="2:11" x14ac:dyDescent="0.3">
      <c r="B75" s="26">
        <v>44116</v>
      </c>
      <c r="C75" s="27">
        <v>44116.916666666664</v>
      </c>
      <c r="D75" s="28">
        <v>0.99</v>
      </c>
      <c r="E75" s="15"/>
      <c r="F75" s="15"/>
      <c r="G75" s="36" t="str">
        <f>TEXT(UsageTable[[#This Row],[Time]],"mm-dd")</f>
        <v>10-12</v>
      </c>
      <c r="H75" s="36" t="b" cm="1">
        <f t="array" ref="H75">OR(WEEKDAY(UsageTable[[#This Row],[Time]])={1,7},NOT(ISERROR(VLOOKUP(DATE(YEAR(UsageTable[[#This Row],[Time]]),MONTH(UsageTable[[#This Row],[Time]]),DAY(UsageTable[[#This Row],[Time]])),Holidays[Date],1,FALSE()))))</f>
        <v>1</v>
      </c>
      <c r="I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 spans="2:11" x14ac:dyDescent="0.3">
      <c r="B76" s="29">
        <v>44116</v>
      </c>
      <c r="C76" s="30">
        <v>44116.958333333336</v>
      </c>
      <c r="D76" s="31">
        <v>0.36</v>
      </c>
      <c r="E76" s="15"/>
      <c r="F76" s="15"/>
      <c r="G76" s="36" t="str">
        <f>TEXT(UsageTable[[#This Row],[Time]],"mm-dd")</f>
        <v>10-12</v>
      </c>
      <c r="H76" s="36" t="b" cm="1">
        <f t="array" ref="H76">OR(WEEKDAY(UsageTable[[#This Row],[Time]])={1,7},NOT(ISERROR(VLOOKUP(DATE(YEAR(UsageTable[[#This Row],[Time]]),MONTH(UsageTable[[#This Row],[Time]]),DAY(UsageTable[[#This Row],[Time]])),Holidays[Date],1,FALSE()))))</f>
        <v>1</v>
      </c>
      <c r="I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 spans="2:11" x14ac:dyDescent="0.3">
      <c r="B77" s="26">
        <v>44117</v>
      </c>
      <c r="C77" s="27">
        <v>44117</v>
      </c>
      <c r="D77" s="28">
        <v>0.35</v>
      </c>
      <c r="E77" s="15"/>
      <c r="F77" s="15"/>
      <c r="G77" s="36" t="str">
        <f>TEXT(UsageTable[[#This Row],[Time]],"mm-dd")</f>
        <v>10-13</v>
      </c>
      <c r="H77" s="36" t="b" cm="1">
        <f t="array" ref="H77">OR(WEEKDAY(UsageTable[[#This Row],[Time]])={1,7},NOT(ISERROR(VLOOKUP(DATE(YEAR(UsageTable[[#This Row],[Time]]),MONTH(UsageTable[[#This Row],[Time]]),DAY(UsageTable[[#This Row],[Time]])),Holidays[Date],1,FALSE()))))</f>
        <v>0</v>
      </c>
      <c r="I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 spans="2:11" x14ac:dyDescent="0.3">
      <c r="B78" s="29">
        <v>44117</v>
      </c>
      <c r="C78" s="30">
        <v>44117.041666666664</v>
      </c>
      <c r="D78" s="31">
        <v>0.74</v>
      </c>
      <c r="E78" s="15"/>
      <c r="F78" s="15"/>
      <c r="G78" s="36" t="str">
        <f>TEXT(UsageTable[[#This Row],[Time]],"mm-dd")</f>
        <v>10-13</v>
      </c>
      <c r="H78" s="36" t="b" cm="1">
        <f t="array" ref="H78">OR(WEEKDAY(UsageTable[[#This Row],[Time]])={1,7},NOT(ISERROR(VLOOKUP(DATE(YEAR(UsageTable[[#This Row],[Time]]),MONTH(UsageTable[[#This Row],[Time]]),DAY(UsageTable[[#This Row],[Time]])),Holidays[Date],1,FALSE()))))</f>
        <v>0</v>
      </c>
      <c r="I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 spans="2:11" x14ac:dyDescent="0.3">
      <c r="B79" s="26">
        <v>44117</v>
      </c>
      <c r="C79" s="27">
        <v>44117.083333333336</v>
      </c>
      <c r="D79" s="28">
        <v>0.36</v>
      </c>
      <c r="E79" s="15"/>
      <c r="F79" s="15"/>
      <c r="G79" s="36" t="str">
        <f>TEXT(UsageTable[[#This Row],[Time]],"mm-dd")</f>
        <v>10-13</v>
      </c>
      <c r="H79" s="36" t="b" cm="1">
        <f t="array" ref="H79">OR(WEEKDAY(UsageTable[[#This Row],[Time]])={1,7},NOT(ISERROR(VLOOKUP(DATE(YEAR(UsageTable[[#This Row],[Time]]),MONTH(UsageTable[[#This Row],[Time]]),DAY(UsageTable[[#This Row],[Time]])),Holidays[Date],1,FALSE()))))</f>
        <v>0</v>
      </c>
      <c r="I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 spans="2:11" x14ac:dyDescent="0.3">
      <c r="B80" s="29">
        <v>44117</v>
      </c>
      <c r="C80" s="30">
        <v>44117.125</v>
      </c>
      <c r="D80" s="31">
        <v>0.28999999999999998</v>
      </c>
      <c r="E80" s="15"/>
      <c r="F80" s="15"/>
      <c r="G80" s="36" t="str">
        <f>TEXT(UsageTable[[#This Row],[Time]],"mm-dd")</f>
        <v>10-13</v>
      </c>
      <c r="H80" s="36" t="b" cm="1">
        <f t="array" ref="H80">OR(WEEKDAY(UsageTable[[#This Row],[Time]])={1,7},NOT(ISERROR(VLOOKUP(DATE(YEAR(UsageTable[[#This Row],[Time]]),MONTH(UsageTable[[#This Row],[Time]]),DAY(UsageTable[[#This Row],[Time]])),Holidays[Date],1,FALSE()))))</f>
        <v>0</v>
      </c>
      <c r="I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 spans="2:11" x14ac:dyDescent="0.3">
      <c r="B81" s="26">
        <v>44117</v>
      </c>
      <c r="C81" s="27">
        <v>44117.166666666664</v>
      </c>
      <c r="D81" s="28">
        <v>0.76</v>
      </c>
      <c r="E81" s="15"/>
      <c r="F81" s="15"/>
      <c r="G81" s="36" t="str">
        <f>TEXT(UsageTable[[#This Row],[Time]],"mm-dd")</f>
        <v>10-13</v>
      </c>
      <c r="H81" s="36" t="b" cm="1">
        <f t="array" ref="H81">OR(WEEKDAY(UsageTable[[#This Row],[Time]])={1,7},NOT(ISERROR(VLOOKUP(DATE(YEAR(UsageTable[[#This Row],[Time]]),MONTH(UsageTable[[#This Row],[Time]]),DAY(UsageTable[[#This Row],[Time]])),Holidays[Date],1,FALSE()))))</f>
        <v>0</v>
      </c>
      <c r="I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 spans="2:11" x14ac:dyDescent="0.3">
      <c r="B82" s="29">
        <v>44117</v>
      </c>
      <c r="C82" s="30">
        <v>44117.208333333336</v>
      </c>
      <c r="D82" s="31">
        <v>0.59</v>
      </c>
      <c r="E82" s="15"/>
      <c r="F82" s="15"/>
      <c r="G82" s="36" t="str">
        <f>TEXT(UsageTable[[#This Row],[Time]],"mm-dd")</f>
        <v>10-13</v>
      </c>
      <c r="H82" s="36" t="b" cm="1">
        <f t="array" ref="H82">OR(WEEKDAY(UsageTable[[#This Row],[Time]])={1,7},NOT(ISERROR(VLOOKUP(DATE(YEAR(UsageTable[[#This Row],[Time]]),MONTH(UsageTable[[#This Row],[Time]]),DAY(UsageTable[[#This Row],[Time]])),Holidays[Date],1,FALSE()))))</f>
        <v>0</v>
      </c>
      <c r="I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 spans="2:11" x14ac:dyDescent="0.3">
      <c r="B83" s="26">
        <v>44117</v>
      </c>
      <c r="C83" s="27">
        <v>44117.25</v>
      </c>
      <c r="D83" s="28">
        <v>1.42</v>
      </c>
      <c r="E83" s="15"/>
      <c r="F83" s="15"/>
      <c r="G83" s="36" t="str">
        <f>TEXT(UsageTable[[#This Row],[Time]],"mm-dd")</f>
        <v>10-13</v>
      </c>
      <c r="H83" s="36" t="b" cm="1">
        <f t="array" ref="H83">OR(WEEKDAY(UsageTable[[#This Row],[Time]])={1,7},NOT(ISERROR(VLOOKUP(DATE(YEAR(UsageTable[[#This Row],[Time]]),MONTH(UsageTable[[#This Row],[Time]]),DAY(UsageTable[[#This Row],[Time]])),Holidays[Date],1,FALSE()))))</f>
        <v>0</v>
      </c>
      <c r="I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 spans="2:11" x14ac:dyDescent="0.3">
      <c r="B84" s="29">
        <v>44117</v>
      </c>
      <c r="C84" s="30">
        <v>44117.291666666664</v>
      </c>
      <c r="D84" s="31">
        <v>1.41</v>
      </c>
      <c r="E84" s="15"/>
      <c r="F84" s="15"/>
      <c r="G84" s="36" t="str">
        <f>TEXT(UsageTable[[#This Row],[Time]],"mm-dd")</f>
        <v>10-13</v>
      </c>
      <c r="H84" s="36" t="b" cm="1">
        <f t="array" ref="H84">OR(WEEKDAY(UsageTable[[#This Row],[Time]])={1,7},NOT(ISERROR(VLOOKUP(DATE(YEAR(UsageTable[[#This Row],[Time]]),MONTH(UsageTable[[#This Row],[Time]]),DAY(UsageTable[[#This Row],[Time]])),Holidays[Date],1,FALSE()))))</f>
        <v>0</v>
      </c>
      <c r="I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1.41</v>
      </c>
      <c r="K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 spans="2:11" x14ac:dyDescent="0.3">
      <c r="B85" s="26">
        <v>44117</v>
      </c>
      <c r="C85" s="27">
        <v>44117.333333333336</v>
      </c>
      <c r="D85" s="28">
        <v>2.3199999999999998</v>
      </c>
      <c r="E85" s="15"/>
      <c r="F85" s="15"/>
      <c r="G85" s="36" t="str">
        <f>TEXT(UsageTable[[#This Row],[Time]],"mm-dd")</f>
        <v>10-13</v>
      </c>
      <c r="H85" s="36" t="b" cm="1">
        <f t="array" ref="H85">OR(WEEKDAY(UsageTable[[#This Row],[Time]])={1,7},NOT(ISERROR(VLOOKUP(DATE(YEAR(UsageTable[[#This Row],[Time]]),MONTH(UsageTable[[#This Row],[Time]]),DAY(UsageTable[[#This Row],[Time]])),Holidays[Date],1,FALSE()))))</f>
        <v>0</v>
      </c>
      <c r="I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2.3199999999999998</v>
      </c>
      <c r="K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 spans="2:11" x14ac:dyDescent="0.3">
      <c r="B86" s="29">
        <v>44117</v>
      </c>
      <c r="C86" s="30">
        <v>44117.375</v>
      </c>
      <c r="D86" s="31">
        <v>3.44</v>
      </c>
      <c r="E86" s="15"/>
      <c r="F86" s="15"/>
      <c r="G86" s="36" t="str">
        <f>TEXT(UsageTable[[#This Row],[Time]],"mm-dd")</f>
        <v>10-13</v>
      </c>
      <c r="H86" s="36" t="b" cm="1">
        <f t="array" ref="H86">OR(WEEKDAY(UsageTable[[#This Row],[Time]])={1,7},NOT(ISERROR(VLOOKUP(DATE(YEAR(UsageTable[[#This Row],[Time]]),MONTH(UsageTable[[#This Row],[Time]]),DAY(UsageTable[[#This Row],[Time]])),Holidays[Date],1,FALSE()))))</f>
        <v>0</v>
      </c>
      <c r="I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3.44</v>
      </c>
      <c r="K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 spans="2:11" x14ac:dyDescent="0.3">
      <c r="B87" s="26">
        <v>44117</v>
      </c>
      <c r="C87" s="27">
        <v>44117.416666666664</v>
      </c>
      <c r="D87" s="28">
        <v>1.29</v>
      </c>
      <c r="E87" s="15"/>
      <c r="F87" s="15"/>
      <c r="G87" s="36" t="str">
        <f>TEXT(UsageTable[[#This Row],[Time]],"mm-dd")</f>
        <v>10-13</v>
      </c>
      <c r="H87" s="36" t="b" cm="1">
        <f t="array" ref="H87">OR(WEEKDAY(UsageTable[[#This Row],[Time]])={1,7},NOT(ISERROR(VLOOKUP(DATE(YEAR(UsageTable[[#This Row],[Time]]),MONTH(UsageTable[[#This Row],[Time]]),DAY(UsageTable[[#This Row],[Time]])),Holidays[Date],1,FALSE()))))</f>
        <v>0</v>
      </c>
      <c r="I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1.29</v>
      </c>
      <c r="K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 spans="2:11" x14ac:dyDescent="0.3">
      <c r="B88" s="29">
        <v>44117</v>
      </c>
      <c r="C88" s="30">
        <v>44117.458333333336</v>
      </c>
      <c r="D88" s="31">
        <v>1.24</v>
      </c>
      <c r="E88" s="15"/>
      <c r="F88" s="15"/>
      <c r="G88" s="36" t="str">
        <f>TEXT(UsageTable[[#This Row],[Time]],"mm-dd")</f>
        <v>10-13</v>
      </c>
      <c r="H88" s="36" t="b" cm="1">
        <f t="array" ref="H88">OR(WEEKDAY(UsageTable[[#This Row],[Time]])={1,7},NOT(ISERROR(VLOOKUP(DATE(YEAR(UsageTable[[#This Row],[Time]]),MONTH(UsageTable[[#This Row],[Time]]),DAY(UsageTable[[#This Row],[Time]])),Holidays[Date],1,FALSE()))))</f>
        <v>0</v>
      </c>
      <c r="I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1.24</v>
      </c>
    </row>
    <row r="89" spans="2:11" x14ac:dyDescent="0.3">
      <c r="B89" s="26">
        <v>44117</v>
      </c>
      <c r="C89" s="27">
        <v>44117.5</v>
      </c>
      <c r="D89" s="28">
        <v>3.36</v>
      </c>
      <c r="E89" s="15"/>
      <c r="F89" s="15"/>
      <c r="G89" s="36" t="str">
        <f>TEXT(UsageTable[[#This Row],[Time]],"mm-dd")</f>
        <v>10-13</v>
      </c>
      <c r="H89" s="36" t="b" cm="1">
        <f t="array" ref="H89">OR(WEEKDAY(UsageTable[[#This Row],[Time]])={1,7},NOT(ISERROR(VLOOKUP(DATE(YEAR(UsageTable[[#This Row],[Time]]),MONTH(UsageTable[[#This Row],[Time]]),DAY(UsageTable[[#This Row],[Time]])),Holidays[Date],1,FALSE()))))</f>
        <v>0</v>
      </c>
      <c r="I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3.36</v>
      </c>
    </row>
    <row r="90" spans="2:11" x14ac:dyDescent="0.3">
      <c r="B90" s="29">
        <v>44117</v>
      </c>
      <c r="C90" s="30">
        <v>44117.541666666664</v>
      </c>
      <c r="D90" s="31">
        <v>2.15</v>
      </c>
      <c r="E90" s="15"/>
      <c r="F90" s="15"/>
      <c r="G90" s="36" t="str">
        <f>TEXT(UsageTable[[#This Row],[Time]],"mm-dd")</f>
        <v>10-13</v>
      </c>
      <c r="H90" s="36" t="b" cm="1">
        <f t="array" ref="H90">OR(WEEKDAY(UsageTable[[#This Row],[Time]])={1,7},NOT(ISERROR(VLOOKUP(DATE(YEAR(UsageTable[[#This Row],[Time]]),MONTH(UsageTable[[#This Row],[Time]]),DAY(UsageTable[[#This Row],[Time]])),Holidays[Date],1,FALSE()))))</f>
        <v>0</v>
      </c>
      <c r="I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2.15</v>
      </c>
    </row>
    <row r="91" spans="2:11" x14ac:dyDescent="0.3">
      <c r="B91" s="26">
        <v>44117</v>
      </c>
      <c r="C91" s="27">
        <v>44117.583333333336</v>
      </c>
      <c r="D91" s="28">
        <v>2.4900000000000002</v>
      </c>
      <c r="E91" s="15"/>
      <c r="F91" s="15"/>
      <c r="G91" s="36" t="str">
        <f>TEXT(UsageTable[[#This Row],[Time]],"mm-dd")</f>
        <v>10-13</v>
      </c>
      <c r="H91" s="36" t="b" cm="1">
        <f t="array" ref="H91">OR(WEEKDAY(UsageTable[[#This Row],[Time]])={1,7},NOT(ISERROR(VLOOKUP(DATE(YEAR(UsageTable[[#This Row],[Time]]),MONTH(UsageTable[[#This Row],[Time]]),DAY(UsageTable[[#This Row],[Time]])),Holidays[Date],1,FALSE()))))</f>
        <v>0</v>
      </c>
      <c r="I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2.4900000000000002</v>
      </c>
    </row>
    <row r="92" spans="2:11" x14ac:dyDescent="0.3">
      <c r="B92" s="29">
        <v>44117</v>
      </c>
      <c r="C92" s="30">
        <v>44117.625</v>
      </c>
      <c r="D92" s="31">
        <v>1.01</v>
      </c>
      <c r="E92" s="15"/>
      <c r="F92" s="15"/>
      <c r="G92" s="36" t="str">
        <f>TEXT(UsageTable[[#This Row],[Time]],"mm-dd")</f>
        <v>10-13</v>
      </c>
      <c r="H92" s="36" t="b" cm="1">
        <f t="array" ref="H92">OR(WEEKDAY(UsageTable[[#This Row],[Time]])={1,7},NOT(ISERROR(VLOOKUP(DATE(YEAR(UsageTable[[#This Row],[Time]]),MONTH(UsageTable[[#This Row],[Time]]),DAY(UsageTable[[#This Row],[Time]])),Holidays[Date],1,FALSE()))))</f>
        <v>0</v>
      </c>
      <c r="I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1.01</v>
      </c>
    </row>
    <row r="93" spans="2:11" x14ac:dyDescent="0.3">
      <c r="B93" s="26">
        <v>44117</v>
      </c>
      <c r="C93" s="27">
        <v>44117.666666666664</v>
      </c>
      <c r="D93" s="28">
        <v>1.77</v>
      </c>
      <c r="E93" s="15"/>
      <c r="F93" s="15"/>
      <c r="G93" s="36" t="str">
        <f>TEXT(UsageTable[[#This Row],[Time]],"mm-dd")</f>
        <v>10-13</v>
      </c>
      <c r="H93" s="36" t="b" cm="1">
        <f t="array" ref="H93">OR(WEEKDAY(UsageTable[[#This Row],[Time]])={1,7},NOT(ISERROR(VLOOKUP(DATE(YEAR(UsageTable[[#This Row],[Time]]),MONTH(UsageTable[[#This Row],[Time]]),DAY(UsageTable[[#This Row],[Time]])),Holidays[Date],1,FALSE()))))</f>
        <v>0</v>
      </c>
      <c r="I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94" spans="2:11" x14ac:dyDescent="0.3">
      <c r="B94" s="29">
        <v>44117</v>
      </c>
      <c r="C94" s="30">
        <v>44117.708333333336</v>
      </c>
      <c r="D94" s="31">
        <v>1.75</v>
      </c>
      <c r="E94" s="15"/>
      <c r="F94" s="15"/>
      <c r="G94" s="36" t="str">
        <f>TEXT(UsageTable[[#This Row],[Time]],"mm-dd")</f>
        <v>10-13</v>
      </c>
      <c r="H94" s="36" t="b" cm="1">
        <f t="array" ref="H94">OR(WEEKDAY(UsageTable[[#This Row],[Time]])={1,7},NOT(ISERROR(VLOOKUP(DATE(YEAR(UsageTable[[#This Row],[Time]]),MONTH(UsageTable[[#This Row],[Time]]),DAY(UsageTable[[#This Row],[Time]])),Holidays[Date],1,FALSE()))))</f>
        <v>0</v>
      </c>
      <c r="I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 spans="2:11" x14ac:dyDescent="0.3">
      <c r="B95" s="26">
        <v>44117</v>
      </c>
      <c r="C95" s="27">
        <v>44117.75</v>
      </c>
      <c r="D95" s="28">
        <v>1.2</v>
      </c>
      <c r="E95" s="15"/>
      <c r="F95" s="15"/>
      <c r="G95" s="36" t="str">
        <f>TEXT(UsageTable[[#This Row],[Time]],"mm-dd")</f>
        <v>10-13</v>
      </c>
      <c r="H95" s="36" t="b" cm="1">
        <f t="array" ref="H95">OR(WEEKDAY(UsageTable[[#This Row],[Time]])={1,7},NOT(ISERROR(VLOOKUP(DATE(YEAR(UsageTable[[#This Row],[Time]]),MONTH(UsageTable[[#This Row],[Time]]),DAY(UsageTable[[#This Row],[Time]])),Holidays[Date],1,FALSE()))))</f>
        <v>0</v>
      </c>
      <c r="I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v>
      </c>
      <c r="K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 spans="2:11" x14ac:dyDescent="0.3">
      <c r="B96" s="29">
        <v>44117</v>
      </c>
      <c r="C96" s="30">
        <v>44117.791666666664</v>
      </c>
      <c r="D96" s="31">
        <v>1.68</v>
      </c>
      <c r="E96" s="15"/>
      <c r="F96" s="15"/>
      <c r="G96" s="36" t="str">
        <f>TEXT(UsageTable[[#This Row],[Time]],"mm-dd")</f>
        <v>10-13</v>
      </c>
      <c r="H96" s="36" t="b" cm="1">
        <f t="array" ref="H96">OR(WEEKDAY(UsageTable[[#This Row],[Time]])={1,7},NOT(ISERROR(VLOOKUP(DATE(YEAR(UsageTable[[#This Row],[Time]]),MONTH(UsageTable[[#This Row],[Time]]),DAY(UsageTable[[#This Row],[Time]])),Holidays[Date],1,FALSE()))))</f>
        <v>0</v>
      </c>
      <c r="I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 spans="2:11" x14ac:dyDescent="0.3">
      <c r="B97" s="26">
        <v>44117</v>
      </c>
      <c r="C97" s="27">
        <v>44117.833333333336</v>
      </c>
      <c r="D97" s="28">
        <v>0.59</v>
      </c>
      <c r="E97" s="15"/>
      <c r="F97" s="15"/>
      <c r="G97" s="36" t="str">
        <f>TEXT(UsageTable[[#This Row],[Time]],"mm-dd")</f>
        <v>10-13</v>
      </c>
      <c r="H97" s="36" t="b" cm="1">
        <f t="array" ref="H97">OR(WEEKDAY(UsageTable[[#This Row],[Time]])={1,7},NOT(ISERROR(VLOOKUP(DATE(YEAR(UsageTable[[#This Row],[Time]]),MONTH(UsageTable[[#This Row],[Time]]),DAY(UsageTable[[#This Row],[Time]])),Holidays[Date],1,FALSE()))))</f>
        <v>0</v>
      </c>
      <c r="I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 spans="2:11" x14ac:dyDescent="0.3">
      <c r="B98" s="29">
        <v>44117</v>
      </c>
      <c r="C98" s="30">
        <v>44117.875</v>
      </c>
      <c r="D98" s="31">
        <v>0.74</v>
      </c>
      <c r="E98" s="15"/>
      <c r="F98" s="15"/>
      <c r="G98" s="36" t="str">
        <f>TEXT(UsageTable[[#This Row],[Time]],"mm-dd")</f>
        <v>10-13</v>
      </c>
      <c r="H98" s="36" t="b" cm="1">
        <f t="array" ref="H98">OR(WEEKDAY(UsageTable[[#This Row],[Time]])={1,7},NOT(ISERROR(VLOOKUP(DATE(YEAR(UsageTable[[#This Row],[Time]]),MONTH(UsageTable[[#This Row],[Time]]),DAY(UsageTable[[#This Row],[Time]])),Holidays[Date],1,FALSE()))))</f>
        <v>0</v>
      </c>
      <c r="I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 spans="2:11" x14ac:dyDescent="0.3">
      <c r="B99" s="26">
        <v>44117</v>
      </c>
      <c r="C99" s="27">
        <v>44117.916666666664</v>
      </c>
      <c r="D99" s="28">
        <v>0.91</v>
      </c>
      <c r="E99" s="15"/>
      <c r="F99" s="15"/>
      <c r="G99" s="36" t="str">
        <f>TEXT(UsageTable[[#This Row],[Time]],"mm-dd")</f>
        <v>10-13</v>
      </c>
      <c r="H99" s="36" t="b" cm="1">
        <f t="array" ref="H99">OR(WEEKDAY(UsageTable[[#This Row],[Time]])={1,7},NOT(ISERROR(VLOOKUP(DATE(YEAR(UsageTable[[#This Row],[Time]]),MONTH(UsageTable[[#This Row],[Time]]),DAY(UsageTable[[#This Row],[Time]])),Holidays[Date],1,FALSE()))))</f>
        <v>0</v>
      </c>
      <c r="I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 spans="2:11" x14ac:dyDescent="0.3">
      <c r="B100" s="29">
        <v>44117</v>
      </c>
      <c r="C100" s="30">
        <v>44117.958333333336</v>
      </c>
      <c r="D100" s="31">
        <v>0.66</v>
      </c>
      <c r="E100" s="15"/>
      <c r="F100" s="15"/>
      <c r="G100" s="36" t="str">
        <f>TEXT(UsageTable[[#This Row],[Time]],"mm-dd")</f>
        <v>10-13</v>
      </c>
      <c r="H100" s="36" t="b" cm="1">
        <f t="array" ref="H100">OR(WEEKDAY(UsageTable[[#This Row],[Time]])={1,7},NOT(ISERROR(VLOOKUP(DATE(YEAR(UsageTable[[#This Row],[Time]]),MONTH(UsageTable[[#This Row],[Time]]),DAY(UsageTable[[#This Row],[Time]])),Holidays[Date],1,FALSE()))))</f>
        <v>0</v>
      </c>
      <c r="I1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 spans="2:11" x14ac:dyDescent="0.3">
      <c r="B101" s="26">
        <v>44118</v>
      </c>
      <c r="C101" s="27">
        <v>44118</v>
      </c>
      <c r="D101" s="28">
        <v>0.88</v>
      </c>
      <c r="E101" s="15"/>
      <c r="F101" s="15"/>
      <c r="G101" s="36" t="str">
        <f>TEXT(UsageTable[[#This Row],[Time]],"mm-dd")</f>
        <v>10-14</v>
      </c>
      <c r="H101" s="36" t="b" cm="1">
        <f t="array" ref="H101">OR(WEEKDAY(UsageTable[[#This Row],[Time]])={1,7},NOT(ISERROR(VLOOKUP(DATE(YEAR(UsageTable[[#This Row],[Time]]),MONTH(UsageTable[[#This Row],[Time]]),DAY(UsageTable[[#This Row],[Time]])),Holidays[Date],1,FALSE()))))</f>
        <v>0</v>
      </c>
      <c r="I1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 spans="2:11" x14ac:dyDescent="0.3">
      <c r="B102" s="29">
        <v>44118</v>
      </c>
      <c r="C102" s="30">
        <v>44118.041666666664</v>
      </c>
      <c r="D102" s="31">
        <v>0.39</v>
      </c>
      <c r="E102" s="15"/>
      <c r="F102" s="15"/>
      <c r="G102" s="36" t="str">
        <f>TEXT(UsageTable[[#This Row],[Time]],"mm-dd")</f>
        <v>10-14</v>
      </c>
      <c r="H102" s="36" t="b" cm="1">
        <f t="array" ref="H102">OR(WEEKDAY(UsageTable[[#This Row],[Time]])={1,7},NOT(ISERROR(VLOOKUP(DATE(YEAR(UsageTable[[#This Row],[Time]]),MONTH(UsageTable[[#This Row],[Time]]),DAY(UsageTable[[#This Row],[Time]])),Holidays[Date],1,FALSE()))))</f>
        <v>0</v>
      </c>
      <c r="I1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 spans="2:11" x14ac:dyDescent="0.3">
      <c r="B103" s="26">
        <v>44118</v>
      </c>
      <c r="C103" s="27">
        <v>44118.083333333336</v>
      </c>
      <c r="D103" s="28">
        <v>0.3</v>
      </c>
      <c r="E103" s="15"/>
      <c r="F103" s="15"/>
      <c r="G103" s="36" t="str">
        <f>TEXT(UsageTable[[#This Row],[Time]],"mm-dd")</f>
        <v>10-14</v>
      </c>
      <c r="H103" s="36" t="b" cm="1">
        <f t="array" ref="H103">OR(WEEKDAY(UsageTable[[#This Row],[Time]])={1,7},NOT(ISERROR(VLOOKUP(DATE(YEAR(UsageTable[[#This Row],[Time]]),MONTH(UsageTable[[#This Row],[Time]]),DAY(UsageTable[[#This Row],[Time]])),Holidays[Date],1,FALSE()))))</f>
        <v>0</v>
      </c>
      <c r="I1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 spans="2:11" x14ac:dyDescent="0.3">
      <c r="B104" s="29">
        <v>44118</v>
      </c>
      <c r="C104" s="30">
        <v>44118.125</v>
      </c>
      <c r="D104" s="31">
        <v>0.78</v>
      </c>
      <c r="E104" s="15"/>
      <c r="F104" s="15"/>
      <c r="G104" s="36" t="str">
        <f>TEXT(UsageTable[[#This Row],[Time]],"mm-dd")</f>
        <v>10-14</v>
      </c>
      <c r="H104" s="36" t="b" cm="1">
        <f t="array" ref="H104">OR(WEEKDAY(UsageTable[[#This Row],[Time]])={1,7},NOT(ISERROR(VLOOKUP(DATE(YEAR(UsageTable[[#This Row],[Time]]),MONTH(UsageTable[[#This Row],[Time]]),DAY(UsageTable[[#This Row],[Time]])),Holidays[Date],1,FALSE()))))</f>
        <v>0</v>
      </c>
      <c r="I1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1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 spans="2:11" x14ac:dyDescent="0.3">
      <c r="B105" s="26">
        <v>44118</v>
      </c>
      <c r="C105" s="27">
        <v>44118.166666666664</v>
      </c>
      <c r="D105" s="28">
        <v>0.28999999999999998</v>
      </c>
      <c r="E105" s="15"/>
      <c r="F105" s="15"/>
      <c r="G105" s="36" t="str">
        <f>TEXT(UsageTable[[#This Row],[Time]],"mm-dd")</f>
        <v>10-14</v>
      </c>
      <c r="H105" s="36" t="b" cm="1">
        <f t="array" ref="H105">OR(WEEKDAY(UsageTable[[#This Row],[Time]])={1,7},NOT(ISERROR(VLOOKUP(DATE(YEAR(UsageTable[[#This Row],[Time]]),MONTH(UsageTable[[#This Row],[Time]]),DAY(UsageTable[[#This Row],[Time]])),Holidays[Date],1,FALSE()))))</f>
        <v>0</v>
      </c>
      <c r="I1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 spans="2:11" x14ac:dyDescent="0.3">
      <c r="B106" s="29">
        <v>44118</v>
      </c>
      <c r="C106" s="30">
        <v>44118.208333333336</v>
      </c>
      <c r="D106" s="31">
        <v>0.61</v>
      </c>
      <c r="E106" s="15"/>
      <c r="F106" s="15"/>
      <c r="G106" s="36" t="str">
        <f>TEXT(UsageTable[[#This Row],[Time]],"mm-dd")</f>
        <v>10-14</v>
      </c>
      <c r="H106" s="36" t="b" cm="1">
        <f t="array" ref="H106">OR(WEEKDAY(UsageTable[[#This Row],[Time]])={1,7},NOT(ISERROR(VLOOKUP(DATE(YEAR(UsageTable[[#This Row],[Time]]),MONTH(UsageTable[[#This Row],[Time]]),DAY(UsageTable[[#This Row],[Time]])),Holidays[Date],1,FALSE()))))</f>
        <v>0</v>
      </c>
      <c r="I1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 spans="2:11" x14ac:dyDescent="0.3">
      <c r="B107" s="26">
        <v>44118</v>
      </c>
      <c r="C107" s="27">
        <v>44118.25</v>
      </c>
      <c r="D107" s="28">
        <v>1.65</v>
      </c>
      <c r="E107" s="15"/>
      <c r="F107" s="15"/>
      <c r="G107" s="36" t="str">
        <f>TEXT(UsageTable[[#This Row],[Time]],"mm-dd")</f>
        <v>10-14</v>
      </c>
      <c r="H107" s="36" t="b" cm="1">
        <f t="array" ref="H107">OR(WEEKDAY(UsageTable[[#This Row],[Time]])={1,7},NOT(ISERROR(VLOOKUP(DATE(YEAR(UsageTable[[#This Row],[Time]]),MONTH(UsageTable[[#This Row],[Time]]),DAY(UsageTable[[#This Row],[Time]])),Holidays[Date],1,FALSE()))))</f>
        <v>0</v>
      </c>
      <c r="I1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1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 spans="2:11" x14ac:dyDescent="0.3">
      <c r="B108" s="29">
        <v>44118</v>
      </c>
      <c r="C108" s="30">
        <v>44118.291666666664</v>
      </c>
      <c r="D108" s="31">
        <v>1.85</v>
      </c>
      <c r="E108" s="15"/>
      <c r="F108" s="15"/>
      <c r="G108" s="36" t="str">
        <f>TEXT(UsageTable[[#This Row],[Time]],"mm-dd")</f>
        <v>10-14</v>
      </c>
      <c r="H108" s="36" t="b" cm="1">
        <f t="array" ref="H108">OR(WEEKDAY(UsageTable[[#This Row],[Time]])={1,7},NOT(ISERROR(VLOOKUP(DATE(YEAR(UsageTable[[#This Row],[Time]]),MONTH(UsageTable[[#This Row],[Time]]),DAY(UsageTable[[#This Row],[Time]])),Holidays[Date],1,FALSE()))))</f>
        <v>0</v>
      </c>
      <c r="I1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1.85</v>
      </c>
      <c r="K1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 spans="2:11" x14ac:dyDescent="0.3">
      <c r="B109" s="26">
        <v>44118</v>
      </c>
      <c r="C109" s="27">
        <v>44118.333333333336</v>
      </c>
      <c r="D109" s="28">
        <v>4.21</v>
      </c>
      <c r="E109" s="15"/>
      <c r="F109" s="15"/>
      <c r="G109" s="36" t="str">
        <f>TEXT(UsageTable[[#This Row],[Time]],"mm-dd")</f>
        <v>10-14</v>
      </c>
      <c r="H109" s="36" t="b" cm="1">
        <f t="array" ref="H109">OR(WEEKDAY(UsageTable[[#This Row],[Time]])={1,7},NOT(ISERROR(VLOOKUP(DATE(YEAR(UsageTable[[#This Row],[Time]]),MONTH(UsageTable[[#This Row],[Time]]),DAY(UsageTable[[#This Row],[Time]])),Holidays[Date],1,FALSE()))))</f>
        <v>0</v>
      </c>
      <c r="I1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4.21</v>
      </c>
      <c r="K1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 spans="2:11" x14ac:dyDescent="0.3">
      <c r="B110" s="29">
        <v>44118</v>
      </c>
      <c r="C110" s="30">
        <v>44118.375</v>
      </c>
      <c r="D110" s="31">
        <v>0.95</v>
      </c>
      <c r="E110" s="15"/>
      <c r="F110" s="15"/>
      <c r="G110" s="36" t="str">
        <f>TEXT(UsageTable[[#This Row],[Time]],"mm-dd")</f>
        <v>10-14</v>
      </c>
      <c r="H110" s="36" t="b" cm="1">
        <f t="array" ref="H110">OR(WEEKDAY(UsageTable[[#This Row],[Time]])={1,7},NOT(ISERROR(VLOOKUP(DATE(YEAR(UsageTable[[#This Row],[Time]]),MONTH(UsageTable[[#This Row],[Time]]),DAY(UsageTable[[#This Row],[Time]])),Holidays[Date],1,FALSE()))))</f>
        <v>0</v>
      </c>
      <c r="I1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0.95</v>
      </c>
      <c r="K1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 spans="2:11" x14ac:dyDescent="0.3">
      <c r="B111" s="26">
        <v>44118</v>
      </c>
      <c r="C111" s="27">
        <v>44118.416666666664</v>
      </c>
      <c r="D111" s="28">
        <v>1.36</v>
      </c>
      <c r="E111" s="15"/>
      <c r="F111" s="15"/>
      <c r="G111" s="36" t="str">
        <f>TEXT(UsageTable[[#This Row],[Time]],"mm-dd")</f>
        <v>10-14</v>
      </c>
      <c r="H111" s="36" t="b" cm="1">
        <f t="array" ref="H111">OR(WEEKDAY(UsageTable[[#This Row],[Time]])={1,7},NOT(ISERROR(VLOOKUP(DATE(YEAR(UsageTable[[#This Row],[Time]]),MONTH(UsageTable[[#This Row],[Time]]),DAY(UsageTable[[#This Row],[Time]])),Holidays[Date],1,FALSE()))))</f>
        <v>0</v>
      </c>
      <c r="I1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1.36</v>
      </c>
      <c r="K1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 spans="2:11" x14ac:dyDescent="0.3">
      <c r="B112" s="29">
        <v>44118</v>
      </c>
      <c r="C112" s="30">
        <v>44118.458333333336</v>
      </c>
      <c r="D112" s="31">
        <v>1.1599999999999999</v>
      </c>
      <c r="E112" s="15"/>
      <c r="F112" s="15"/>
      <c r="G112" s="36" t="str">
        <f>TEXT(UsageTable[[#This Row],[Time]],"mm-dd")</f>
        <v>10-14</v>
      </c>
      <c r="H112" s="36" t="b" cm="1">
        <f t="array" ref="H112">OR(WEEKDAY(UsageTable[[#This Row],[Time]])={1,7},NOT(ISERROR(VLOOKUP(DATE(YEAR(UsageTable[[#This Row],[Time]]),MONTH(UsageTable[[#This Row],[Time]]),DAY(UsageTable[[#This Row],[Time]])),Holidays[Date],1,FALSE()))))</f>
        <v>0</v>
      </c>
      <c r="I1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1.1599999999999999</v>
      </c>
    </row>
    <row r="113" spans="2:11" x14ac:dyDescent="0.3">
      <c r="B113" s="26">
        <v>44118</v>
      </c>
      <c r="C113" s="27">
        <v>44118.5</v>
      </c>
      <c r="D113" s="28">
        <v>2.34</v>
      </c>
      <c r="E113" s="15"/>
      <c r="F113" s="15"/>
      <c r="G113" s="36" t="str">
        <f>TEXT(UsageTable[[#This Row],[Time]],"mm-dd")</f>
        <v>10-14</v>
      </c>
      <c r="H113" s="36" t="b" cm="1">
        <f t="array" ref="H113">OR(WEEKDAY(UsageTable[[#This Row],[Time]])={1,7},NOT(ISERROR(VLOOKUP(DATE(YEAR(UsageTable[[#This Row],[Time]]),MONTH(UsageTable[[#This Row],[Time]]),DAY(UsageTable[[#This Row],[Time]])),Holidays[Date],1,FALSE()))))</f>
        <v>0</v>
      </c>
      <c r="I1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2.34</v>
      </c>
    </row>
    <row r="114" spans="2:11" x14ac:dyDescent="0.3">
      <c r="B114" s="29">
        <v>44118</v>
      </c>
      <c r="C114" s="30">
        <v>44118.541666666664</v>
      </c>
      <c r="D114" s="31">
        <v>0.61</v>
      </c>
      <c r="E114" s="15"/>
      <c r="F114" s="15"/>
      <c r="G114" s="36" t="str">
        <f>TEXT(UsageTable[[#This Row],[Time]],"mm-dd")</f>
        <v>10-14</v>
      </c>
      <c r="H114" s="36" t="b" cm="1">
        <f t="array" ref="H114">OR(WEEKDAY(UsageTable[[#This Row],[Time]])={1,7},NOT(ISERROR(VLOOKUP(DATE(YEAR(UsageTable[[#This Row],[Time]]),MONTH(UsageTable[[#This Row],[Time]]),DAY(UsageTable[[#This Row],[Time]])),Holidays[Date],1,FALSE()))))</f>
        <v>0</v>
      </c>
      <c r="I1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0.61</v>
      </c>
    </row>
    <row r="115" spans="2:11" x14ac:dyDescent="0.3">
      <c r="B115" s="26">
        <v>44118</v>
      </c>
      <c r="C115" s="27">
        <v>44118.583333333336</v>
      </c>
      <c r="D115" s="28">
        <v>1.1000000000000001</v>
      </c>
      <c r="E115" s="15"/>
      <c r="F115" s="15"/>
      <c r="G115" s="36" t="str">
        <f>TEXT(UsageTable[[#This Row],[Time]],"mm-dd")</f>
        <v>10-14</v>
      </c>
      <c r="H115" s="36" t="b" cm="1">
        <f t="array" ref="H115">OR(WEEKDAY(UsageTable[[#This Row],[Time]])={1,7},NOT(ISERROR(VLOOKUP(DATE(YEAR(UsageTable[[#This Row],[Time]]),MONTH(UsageTable[[#This Row],[Time]]),DAY(UsageTable[[#This Row],[Time]])),Holidays[Date],1,FALSE()))))</f>
        <v>0</v>
      </c>
      <c r="I1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1.1000000000000001</v>
      </c>
    </row>
    <row r="116" spans="2:11" x14ac:dyDescent="0.3">
      <c r="B116" s="29">
        <v>44118</v>
      </c>
      <c r="C116" s="30">
        <v>44118.625</v>
      </c>
      <c r="D116" s="31">
        <v>1.37</v>
      </c>
      <c r="E116" s="15"/>
      <c r="F116" s="15"/>
      <c r="G116" s="36" t="str">
        <f>TEXT(UsageTable[[#This Row],[Time]],"mm-dd")</f>
        <v>10-14</v>
      </c>
      <c r="H116" s="36" t="b" cm="1">
        <f t="array" ref="H116">OR(WEEKDAY(UsageTable[[#This Row],[Time]])={1,7},NOT(ISERROR(VLOOKUP(DATE(YEAR(UsageTable[[#This Row],[Time]]),MONTH(UsageTable[[#This Row],[Time]]),DAY(UsageTable[[#This Row],[Time]])),Holidays[Date],1,FALSE()))))</f>
        <v>0</v>
      </c>
      <c r="I1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1.37</v>
      </c>
    </row>
    <row r="117" spans="2:11" x14ac:dyDescent="0.3">
      <c r="B117" s="26">
        <v>44118</v>
      </c>
      <c r="C117" s="27">
        <v>44118.666666666664</v>
      </c>
      <c r="D117" s="28">
        <v>2.2000000000000002</v>
      </c>
      <c r="E117" s="15"/>
      <c r="F117" s="15"/>
      <c r="G117" s="36" t="str">
        <f>TEXT(UsageTable[[#This Row],[Time]],"mm-dd")</f>
        <v>10-14</v>
      </c>
      <c r="H117" s="36" t="b" cm="1">
        <f t="array" ref="H117">OR(WEEKDAY(UsageTable[[#This Row],[Time]])={1,7},NOT(ISERROR(VLOOKUP(DATE(YEAR(UsageTable[[#This Row],[Time]]),MONTH(UsageTable[[#This Row],[Time]]),DAY(UsageTable[[#This Row],[Time]])),Holidays[Date],1,FALSE()))))</f>
        <v>0</v>
      </c>
      <c r="I1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2.2000000000000002</v>
      </c>
    </row>
    <row r="118" spans="2:11" x14ac:dyDescent="0.3">
      <c r="B118" s="29">
        <v>44118</v>
      </c>
      <c r="C118" s="30">
        <v>44118.708333333336</v>
      </c>
      <c r="D118" s="31">
        <v>1.74</v>
      </c>
      <c r="E118" s="15"/>
      <c r="F118" s="15"/>
      <c r="G118" s="36" t="str">
        <f>TEXT(UsageTable[[#This Row],[Time]],"mm-dd")</f>
        <v>10-14</v>
      </c>
      <c r="H118" s="36" t="b" cm="1">
        <f t="array" ref="H118">OR(WEEKDAY(UsageTable[[#This Row],[Time]])={1,7},NOT(ISERROR(VLOOKUP(DATE(YEAR(UsageTable[[#This Row],[Time]]),MONTH(UsageTable[[#This Row],[Time]]),DAY(UsageTable[[#This Row],[Time]])),Holidays[Date],1,FALSE()))))</f>
        <v>0</v>
      </c>
      <c r="I1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1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 spans="2:11" x14ac:dyDescent="0.3">
      <c r="B119" s="26">
        <v>44118</v>
      </c>
      <c r="C119" s="27">
        <v>44118.75</v>
      </c>
      <c r="D119" s="28">
        <v>2.3199999999999998</v>
      </c>
      <c r="E119" s="15"/>
      <c r="F119" s="15"/>
      <c r="G119" s="36" t="str">
        <f>TEXT(UsageTable[[#This Row],[Time]],"mm-dd")</f>
        <v>10-14</v>
      </c>
      <c r="H119" s="36" t="b" cm="1">
        <f t="array" ref="H119">OR(WEEKDAY(UsageTable[[#This Row],[Time]])={1,7},NOT(ISERROR(VLOOKUP(DATE(YEAR(UsageTable[[#This Row],[Time]]),MONTH(UsageTable[[#This Row],[Time]]),DAY(UsageTable[[#This Row],[Time]])),Holidays[Date],1,FALSE()))))</f>
        <v>0</v>
      </c>
      <c r="I1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2.3199999999999998</v>
      </c>
      <c r="K1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 spans="2:11" x14ac:dyDescent="0.3">
      <c r="B120" s="29">
        <v>44118</v>
      </c>
      <c r="C120" s="30">
        <v>44118.791666666664</v>
      </c>
      <c r="D120" s="31">
        <v>1.45</v>
      </c>
      <c r="E120" s="15"/>
      <c r="F120" s="15"/>
      <c r="G120" s="36" t="str">
        <f>TEXT(UsageTable[[#This Row],[Time]],"mm-dd")</f>
        <v>10-14</v>
      </c>
      <c r="H120" s="36" t="b" cm="1">
        <f t="array" ref="H120">OR(WEEKDAY(UsageTable[[#This Row],[Time]])={1,7},NOT(ISERROR(VLOOKUP(DATE(YEAR(UsageTable[[#This Row],[Time]]),MONTH(UsageTable[[#This Row],[Time]]),DAY(UsageTable[[#This Row],[Time]])),Holidays[Date],1,FALSE()))))</f>
        <v>0</v>
      </c>
      <c r="I1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1.45</v>
      </c>
      <c r="J1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 spans="2:11" x14ac:dyDescent="0.3">
      <c r="B121" s="26">
        <v>44118</v>
      </c>
      <c r="C121" s="27">
        <v>44118.833333333336</v>
      </c>
      <c r="D121" s="28">
        <v>0.59</v>
      </c>
      <c r="E121" s="15"/>
      <c r="F121" s="15"/>
      <c r="G121" s="36" t="str">
        <f>TEXT(UsageTable[[#This Row],[Time]],"mm-dd")</f>
        <v>10-14</v>
      </c>
      <c r="H121" s="36" t="b" cm="1">
        <f t="array" ref="H121">OR(WEEKDAY(UsageTable[[#This Row],[Time]])={1,7},NOT(ISERROR(VLOOKUP(DATE(YEAR(UsageTable[[#This Row],[Time]]),MONTH(UsageTable[[#This Row],[Time]]),DAY(UsageTable[[#This Row],[Time]])),Holidays[Date],1,FALSE()))))</f>
        <v>0</v>
      </c>
      <c r="I1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1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 spans="2:11" x14ac:dyDescent="0.3">
      <c r="B122" s="29">
        <v>44118</v>
      </c>
      <c r="C122" s="30">
        <v>44118.875</v>
      </c>
      <c r="D122" s="31">
        <v>0.68</v>
      </c>
      <c r="E122" s="15"/>
      <c r="F122" s="15"/>
      <c r="G122" s="36" t="str">
        <f>TEXT(UsageTable[[#This Row],[Time]],"mm-dd")</f>
        <v>10-14</v>
      </c>
      <c r="H122" s="36" t="b" cm="1">
        <f t="array" ref="H122">OR(WEEKDAY(UsageTable[[#This Row],[Time]])={1,7},NOT(ISERROR(VLOOKUP(DATE(YEAR(UsageTable[[#This Row],[Time]]),MONTH(UsageTable[[#This Row],[Time]]),DAY(UsageTable[[#This Row],[Time]])),Holidays[Date],1,FALSE()))))</f>
        <v>0</v>
      </c>
      <c r="I1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1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 spans="2:11" x14ac:dyDescent="0.3">
      <c r="B123" s="26">
        <v>44118</v>
      </c>
      <c r="C123" s="27">
        <v>44118.916666666664</v>
      </c>
      <c r="D123" s="28">
        <v>1.03</v>
      </c>
      <c r="E123" s="15"/>
      <c r="F123" s="15"/>
      <c r="G123" s="36" t="str">
        <f>TEXT(UsageTable[[#This Row],[Time]],"mm-dd")</f>
        <v>10-14</v>
      </c>
      <c r="H123" s="36" t="b" cm="1">
        <f t="array" ref="H123">OR(WEEKDAY(UsageTable[[#This Row],[Time]])={1,7},NOT(ISERROR(VLOOKUP(DATE(YEAR(UsageTable[[#This Row],[Time]]),MONTH(UsageTable[[#This Row],[Time]]),DAY(UsageTable[[#This Row],[Time]])),Holidays[Date],1,FALSE()))))</f>
        <v>0</v>
      </c>
      <c r="I1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1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 spans="2:11" x14ac:dyDescent="0.3">
      <c r="B124" s="29">
        <v>44118</v>
      </c>
      <c r="C124" s="30">
        <v>44118.958333333336</v>
      </c>
      <c r="D124" s="31">
        <v>0.45</v>
      </c>
      <c r="E124" s="15"/>
      <c r="F124" s="15"/>
      <c r="G124" s="36" t="str">
        <f>TEXT(UsageTable[[#This Row],[Time]],"mm-dd")</f>
        <v>10-14</v>
      </c>
      <c r="H124" s="36" t="b" cm="1">
        <f t="array" ref="H124">OR(WEEKDAY(UsageTable[[#This Row],[Time]])={1,7},NOT(ISERROR(VLOOKUP(DATE(YEAR(UsageTable[[#This Row],[Time]]),MONTH(UsageTable[[#This Row],[Time]]),DAY(UsageTable[[#This Row],[Time]])),Holidays[Date],1,FALSE()))))</f>
        <v>0</v>
      </c>
      <c r="I1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1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 spans="2:11" x14ac:dyDescent="0.3">
      <c r="B125" s="26">
        <v>44119</v>
      </c>
      <c r="C125" s="27">
        <v>44119</v>
      </c>
      <c r="D125" s="28">
        <v>0.71</v>
      </c>
      <c r="E125" s="15"/>
      <c r="F125" s="15"/>
      <c r="G125" s="36" t="str">
        <f>TEXT(UsageTable[[#This Row],[Time]],"mm-dd")</f>
        <v>10-15</v>
      </c>
      <c r="H125" s="36" t="b" cm="1">
        <f t="array" ref="H125">OR(WEEKDAY(UsageTable[[#This Row],[Time]])={1,7},NOT(ISERROR(VLOOKUP(DATE(YEAR(UsageTable[[#This Row],[Time]]),MONTH(UsageTable[[#This Row],[Time]]),DAY(UsageTable[[#This Row],[Time]])),Holidays[Date],1,FALSE()))))</f>
        <v>0</v>
      </c>
      <c r="I1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1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 spans="2:11" x14ac:dyDescent="0.3">
      <c r="B126" s="29">
        <v>44119</v>
      </c>
      <c r="C126" s="30">
        <v>44119.041666666664</v>
      </c>
      <c r="D126" s="31">
        <v>0.36</v>
      </c>
      <c r="E126" s="15"/>
      <c r="F126" s="15"/>
      <c r="G126" s="36" t="str">
        <f>TEXT(UsageTable[[#This Row],[Time]],"mm-dd")</f>
        <v>10-15</v>
      </c>
      <c r="H126" s="36" t="b" cm="1">
        <f t="array" ref="H126">OR(WEEKDAY(UsageTable[[#This Row],[Time]])={1,7},NOT(ISERROR(VLOOKUP(DATE(YEAR(UsageTable[[#This Row],[Time]]),MONTH(UsageTable[[#This Row],[Time]]),DAY(UsageTable[[#This Row],[Time]])),Holidays[Date],1,FALSE()))))</f>
        <v>0</v>
      </c>
      <c r="I1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 spans="2:11" x14ac:dyDescent="0.3">
      <c r="B127" s="26">
        <v>44119</v>
      </c>
      <c r="C127" s="27">
        <v>44119.083333333336</v>
      </c>
      <c r="D127" s="28">
        <v>0.33</v>
      </c>
      <c r="E127" s="15"/>
      <c r="F127" s="15"/>
      <c r="G127" s="36" t="str">
        <f>TEXT(UsageTable[[#This Row],[Time]],"mm-dd")</f>
        <v>10-15</v>
      </c>
      <c r="H127" s="36" t="b" cm="1">
        <f t="array" ref="H127">OR(WEEKDAY(UsageTable[[#This Row],[Time]])={1,7},NOT(ISERROR(VLOOKUP(DATE(YEAR(UsageTable[[#This Row],[Time]]),MONTH(UsageTable[[#This Row],[Time]]),DAY(UsageTable[[#This Row],[Time]])),Holidays[Date],1,FALSE()))))</f>
        <v>0</v>
      </c>
      <c r="I1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 spans="2:11" x14ac:dyDescent="0.3">
      <c r="B128" s="29">
        <v>44119</v>
      </c>
      <c r="C128" s="30">
        <v>44119.125</v>
      </c>
      <c r="D128" s="31">
        <v>0.76</v>
      </c>
      <c r="E128" s="15"/>
      <c r="F128" s="15"/>
      <c r="G128" s="36" t="str">
        <f>TEXT(UsageTable[[#This Row],[Time]],"mm-dd")</f>
        <v>10-15</v>
      </c>
      <c r="H128" s="36" t="b" cm="1">
        <f t="array" ref="H128">OR(WEEKDAY(UsageTable[[#This Row],[Time]])={1,7},NOT(ISERROR(VLOOKUP(DATE(YEAR(UsageTable[[#This Row],[Time]]),MONTH(UsageTable[[#This Row],[Time]]),DAY(UsageTable[[#This Row],[Time]])),Holidays[Date],1,FALSE()))))</f>
        <v>0</v>
      </c>
      <c r="I1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 spans="2:11" x14ac:dyDescent="0.3">
      <c r="B129" s="26">
        <v>44119</v>
      </c>
      <c r="C129" s="27">
        <v>44119.166666666664</v>
      </c>
      <c r="D129" s="28">
        <v>0.33</v>
      </c>
      <c r="E129" s="15"/>
      <c r="F129" s="15"/>
      <c r="G129" s="36" t="str">
        <f>TEXT(UsageTable[[#This Row],[Time]],"mm-dd")</f>
        <v>10-15</v>
      </c>
      <c r="H129" s="36" t="b" cm="1">
        <f t="array" ref="H129">OR(WEEKDAY(UsageTable[[#This Row],[Time]])={1,7},NOT(ISERROR(VLOOKUP(DATE(YEAR(UsageTable[[#This Row],[Time]]),MONTH(UsageTable[[#This Row],[Time]]),DAY(UsageTable[[#This Row],[Time]])),Holidays[Date],1,FALSE()))))</f>
        <v>0</v>
      </c>
      <c r="I1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 spans="2:11" x14ac:dyDescent="0.3">
      <c r="B130" s="29">
        <v>44119</v>
      </c>
      <c r="C130" s="30">
        <v>44119.208333333336</v>
      </c>
      <c r="D130" s="31">
        <v>0.61</v>
      </c>
      <c r="E130" s="15"/>
      <c r="F130" s="15"/>
      <c r="G130" s="36" t="str">
        <f>TEXT(UsageTable[[#This Row],[Time]],"mm-dd")</f>
        <v>10-15</v>
      </c>
      <c r="H130" s="36" t="b" cm="1">
        <f t="array" ref="H130">OR(WEEKDAY(UsageTable[[#This Row],[Time]])={1,7},NOT(ISERROR(VLOOKUP(DATE(YEAR(UsageTable[[#This Row],[Time]]),MONTH(UsageTable[[#This Row],[Time]]),DAY(UsageTable[[#This Row],[Time]])),Holidays[Date],1,FALSE()))))</f>
        <v>0</v>
      </c>
      <c r="I1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 spans="2:11" x14ac:dyDescent="0.3">
      <c r="B131" s="26">
        <v>44119</v>
      </c>
      <c r="C131" s="27">
        <v>44119.25</v>
      </c>
      <c r="D131" s="28">
        <v>1.43</v>
      </c>
      <c r="E131" s="15"/>
      <c r="F131" s="15"/>
      <c r="G131" s="36" t="str">
        <f>TEXT(UsageTable[[#This Row],[Time]],"mm-dd")</f>
        <v>10-15</v>
      </c>
      <c r="H131" s="36" t="b" cm="1">
        <f t="array" ref="H131">OR(WEEKDAY(UsageTable[[#This Row],[Time]])={1,7},NOT(ISERROR(VLOOKUP(DATE(YEAR(UsageTable[[#This Row],[Time]]),MONTH(UsageTable[[#This Row],[Time]]),DAY(UsageTable[[#This Row],[Time]])),Holidays[Date],1,FALSE()))))</f>
        <v>0</v>
      </c>
      <c r="I1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1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 spans="2:11" x14ac:dyDescent="0.3">
      <c r="B132" s="29">
        <v>44119</v>
      </c>
      <c r="C132" s="30">
        <v>44119.291666666664</v>
      </c>
      <c r="D132" s="31">
        <v>2.38</v>
      </c>
      <c r="E132" s="15"/>
      <c r="F132" s="15"/>
      <c r="G132" s="36" t="str">
        <f>TEXT(UsageTable[[#This Row],[Time]],"mm-dd")</f>
        <v>10-15</v>
      </c>
      <c r="H132" s="36" t="b" cm="1">
        <f t="array" ref="H132">OR(WEEKDAY(UsageTable[[#This Row],[Time]])={1,7},NOT(ISERROR(VLOOKUP(DATE(YEAR(UsageTable[[#This Row],[Time]]),MONTH(UsageTable[[#This Row],[Time]]),DAY(UsageTable[[#This Row],[Time]])),Holidays[Date],1,FALSE()))))</f>
        <v>0</v>
      </c>
      <c r="I1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2.38</v>
      </c>
      <c r="K1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 spans="2:11" x14ac:dyDescent="0.3">
      <c r="B133" s="26">
        <v>44119</v>
      </c>
      <c r="C133" s="27">
        <v>44119.333333333336</v>
      </c>
      <c r="D133" s="28">
        <v>0.84</v>
      </c>
      <c r="E133" s="15"/>
      <c r="F133" s="15"/>
      <c r="G133" s="36" t="str">
        <f>TEXT(UsageTable[[#This Row],[Time]],"mm-dd")</f>
        <v>10-15</v>
      </c>
      <c r="H133" s="36" t="b" cm="1">
        <f t="array" ref="H133">OR(WEEKDAY(UsageTable[[#This Row],[Time]])={1,7},NOT(ISERROR(VLOOKUP(DATE(YEAR(UsageTable[[#This Row],[Time]]),MONTH(UsageTable[[#This Row],[Time]]),DAY(UsageTable[[#This Row],[Time]])),Holidays[Date],1,FALSE()))))</f>
        <v>0</v>
      </c>
      <c r="I1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0.84</v>
      </c>
      <c r="K1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 spans="2:11" x14ac:dyDescent="0.3">
      <c r="B134" s="29">
        <v>44119</v>
      </c>
      <c r="C134" s="30">
        <v>44119.375</v>
      </c>
      <c r="D134" s="31">
        <v>2.0499999999999998</v>
      </c>
      <c r="E134" s="15"/>
      <c r="F134" s="15"/>
      <c r="G134" s="36" t="str">
        <f>TEXT(UsageTable[[#This Row],[Time]],"mm-dd")</f>
        <v>10-15</v>
      </c>
      <c r="H134" s="36" t="b" cm="1">
        <f t="array" ref="H134">OR(WEEKDAY(UsageTable[[#This Row],[Time]])={1,7},NOT(ISERROR(VLOOKUP(DATE(YEAR(UsageTable[[#This Row],[Time]]),MONTH(UsageTable[[#This Row],[Time]]),DAY(UsageTable[[#This Row],[Time]])),Holidays[Date],1,FALSE()))))</f>
        <v>0</v>
      </c>
      <c r="I1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2.0499999999999998</v>
      </c>
      <c r="K1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 spans="2:11" x14ac:dyDescent="0.3">
      <c r="B135" s="26">
        <v>44119</v>
      </c>
      <c r="C135" s="27">
        <v>44119.416666666664</v>
      </c>
      <c r="D135" s="28">
        <v>1.04</v>
      </c>
      <c r="E135" s="15"/>
      <c r="F135" s="15"/>
      <c r="G135" s="36" t="str">
        <f>TEXT(UsageTable[[#This Row],[Time]],"mm-dd")</f>
        <v>10-15</v>
      </c>
      <c r="H135" s="36" t="b" cm="1">
        <f t="array" ref="H135">OR(WEEKDAY(UsageTable[[#This Row],[Time]])={1,7},NOT(ISERROR(VLOOKUP(DATE(YEAR(UsageTable[[#This Row],[Time]]),MONTH(UsageTable[[#This Row],[Time]]),DAY(UsageTable[[#This Row],[Time]])),Holidays[Date],1,FALSE()))))</f>
        <v>0</v>
      </c>
      <c r="I1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1.04</v>
      </c>
      <c r="K1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 spans="2:11" x14ac:dyDescent="0.3">
      <c r="B136" s="29">
        <v>44119</v>
      </c>
      <c r="C136" s="30">
        <v>44119.458333333336</v>
      </c>
      <c r="D136" s="31">
        <v>0.46</v>
      </c>
      <c r="E136" s="15"/>
      <c r="F136" s="15"/>
      <c r="G136" s="36" t="str">
        <f>TEXT(UsageTable[[#This Row],[Time]],"mm-dd")</f>
        <v>10-15</v>
      </c>
      <c r="H136" s="36" t="b" cm="1">
        <f t="array" ref="H136">OR(WEEKDAY(UsageTable[[#This Row],[Time]])={1,7},NOT(ISERROR(VLOOKUP(DATE(YEAR(UsageTable[[#This Row],[Time]]),MONTH(UsageTable[[#This Row],[Time]]),DAY(UsageTable[[#This Row],[Time]])),Holidays[Date],1,FALSE()))))</f>
        <v>0</v>
      </c>
      <c r="I1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0.46</v>
      </c>
    </row>
    <row r="137" spans="2:11" x14ac:dyDescent="0.3">
      <c r="B137" s="26">
        <v>44119</v>
      </c>
      <c r="C137" s="27">
        <v>44119.5</v>
      </c>
      <c r="D137" s="28">
        <v>0.97</v>
      </c>
      <c r="E137" s="15"/>
      <c r="F137" s="15"/>
      <c r="G137" s="36" t="str">
        <f>TEXT(UsageTable[[#This Row],[Time]],"mm-dd")</f>
        <v>10-15</v>
      </c>
      <c r="H137" s="36" t="b" cm="1">
        <f t="array" ref="H137">OR(WEEKDAY(UsageTable[[#This Row],[Time]])={1,7},NOT(ISERROR(VLOOKUP(DATE(YEAR(UsageTable[[#This Row],[Time]]),MONTH(UsageTable[[#This Row],[Time]]),DAY(UsageTable[[#This Row],[Time]])),Holidays[Date],1,FALSE()))))</f>
        <v>0</v>
      </c>
      <c r="I1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0.97</v>
      </c>
    </row>
    <row r="138" spans="2:11" x14ac:dyDescent="0.3">
      <c r="B138" s="29">
        <v>44119</v>
      </c>
      <c r="C138" s="30">
        <v>44119.541666666664</v>
      </c>
      <c r="D138" s="31">
        <v>1.23</v>
      </c>
      <c r="E138" s="15"/>
      <c r="F138" s="15"/>
      <c r="G138" s="36" t="str">
        <f>TEXT(UsageTable[[#This Row],[Time]],"mm-dd")</f>
        <v>10-15</v>
      </c>
      <c r="H138" s="36" t="b" cm="1">
        <f t="array" ref="H138">OR(WEEKDAY(UsageTable[[#This Row],[Time]])={1,7},NOT(ISERROR(VLOOKUP(DATE(YEAR(UsageTable[[#This Row],[Time]]),MONTH(UsageTable[[#This Row],[Time]]),DAY(UsageTable[[#This Row],[Time]])),Holidays[Date],1,FALSE()))))</f>
        <v>0</v>
      </c>
      <c r="I1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1.23</v>
      </c>
    </row>
    <row r="139" spans="2:11" x14ac:dyDescent="0.3">
      <c r="B139" s="26">
        <v>44119</v>
      </c>
      <c r="C139" s="27">
        <v>44119.583333333336</v>
      </c>
      <c r="D139" s="28">
        <v>1.1399999999999999</v>
      </c>
      <c r="E139" s="15"/>
      <c r="F139" s="15"/>
      <c r="G139" s="36" t="str">
        <f>TEXT(UsageTable[[#This Row],[Time]],"mm-dd")</f>
        <v>10-15</v>
      </c>
      <c r="H139" s="36" t="b" cm="1">
        <f t="array" ref="H139">OR(WEEKDAY(UsageTable[[#This Row],[Time]])={1,7},NOT(ISERROR(VLOOKUP(DATE(YEAR(UsageTable[[#This Row],[Time]]),MONTH(UsageTable[[#This Row],[Time]]),DAY(UsageTable[[#This Row],[Time]])),Holidays[Date],1,FALSE()))))</f>
        <v>0</v>
      </c>
      <c r="I1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1.1399999999999999</v>
      </c>
    </row>
    <row r="140" spans="2:11" x14ac:dyDescent="0.3">
      <c r="B140" s="29">
        <v>44119</v>
      </c>
      <c r="C140" s="30">
        <v>44119.625</v>
      </c>
      <c r="D140" s="31">
        <v>1.92</v>
      </c>
      <c r="E140" s="15"/>
      <c r="F140" s="15"/>
      <c r="G140" s="36" t="str">
        <f>TEXT(UsageTable[[#This Row],[Time]],"mm-dd")</f>
        <v>10-15</v>
      </c>
      <c r="H140" s="36" t="b" cm="1">
        <f t="array" ref="H140">OR(WEEKDAY(UsageTable[[#This Row],[Time]])={1,7},NOT(ISERROR(VLOOKUP(DATE(YEAR(UsageTable[[#This Row],[Time]]),MONTH(UsageTable[[#This Row],[Time]]),DAY(UsageTable[[#This Row],[Time]])),Holidays[Date],1,FALSE()))))</f>
        <v>0</v>
      </c>
      <c r="I1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1.92</v>
      </c>
    </row>
    <row r="141" spans="2:11" x14ac:dyDescent="0.3">
      <c r="B141" s="26">
        <v>44119</v>
      </c>
      <c r="C141" s="27">
        <v>44119.666666666664</v>
      </c>
      <c r="D141" s="28">
        <v>4.09</v>
      </c>
      <c r="E141" s="15"/>
      <c r="F141" s="15"/>
      <c r="G141" s="36" t="str">
        <f>TEXT(UsageTable[[#This Row],[Time]],"mm-dd")</f>
        <v>10-15</v>
      </c>
      <c r="H141" s="36" t="b" cm="1">
        <f t="array" ref="H141">OR(WEEKDAY(UsageTable[[#This Row],[Time]])={1,7},NOT(ISERROR(VLOOKUP(DATE(YEAR(UsageTable[[#This Row],[Time]]),MONTH(UsageTable[[#This Row],[Time]]),DAY(UsageTable[[#This Row],[Time]])),Holidays[Date],1,FALSE()))))</f>
        <v>0</v>
      </c>
      <c r="I1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4.09</v>
      </c>
    </row>
    <row r="142" spans="2:11" x14ac:dyDescent="0.3">
      <c r="B142" s="29">
        <v>44119</v>
      </c>
      <c r="C142" s="30">
        <v>44119.708333333336</v>
      </c>
      <c r="D142" s="31">
        <v>3.12</v>
      </c>
      <c r="E142" s="15"/>
      <c r="F142" s="15"/>
      <c r="G142" s="36" t="str">
        <f>TEXT(UsageTable[[#This Row],[Time]],"mm-dd")</f>
        <v>10-15</v>
      </c>
      <c r="H142" s="36" t="b" cm="1">
        <f t="array" ref="H142">OR(WEEKDAY(UsageTable[[#This Row],[Time]])={1,7},NOT(ISERROR(VLOOKUP(DATE(YEAR(UsageTable[[#This Row],[Time]]),MONTH(UsageTable[[#This Row],[Time]]),DAY(UsageTable[[#This Row],[Time]])),Holidays[Date],1,FALSE()))))</f>
        <v>0</v>
      </c>
      <c r="I1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3.12</v>
      </c>
      <c r="K1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 spans="2:11" x14ac:dyDescent="0.3">
      <c r="B143" s="26">
        <v>44119</v>
      </c>
      <c r="C143" s="27">
        <v>44119.75</v>
      </c>
      <c r="D143" s="28">
        <v>1.38</v>
      </c>
      <c r="E143" s="15"/>
      <c r="F143" s="15"/>
      <c r="G143" s="36" t="str">
        <f>TEXT(UsageTable[[#This Row],[Time]],"mm-dd")</f>
        <v>10-15</v>
      </c>
      <c r="H143" s="36" t="b" cm="1">
        <f t="array" ref="H143">OR(WEEKDAY(UsageTable[[#This Row],[Time]])={1,7},NOT(ISERROR(VLOOKUP(DATE(YEAR(UsageTable[[#This Row],[Time]]),MONTH(UsageTable[[#This Row],[Time]]),DAY(UsageTable[[#This Row],[Time]])),Holidays[Date],1,FALSE()))))</f>
        <v>0</v>
      </c>
      <c r="I1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1.38</v>
      </c>
      <c r="K1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 spans="2:11" x14ac:dyDescent="0.3">
      <c r="B144" s="29">
        <v>44119</v>
      </c>
      <c r="C144" s="30">
        <v>44119.791666666664</v>
      </c>
      <c r="D144" s="31">
        <v>2.4</v>
      </c>
      <c r="E144" s="15"/>
      <c r="F144" s="15"/>
      <c r="G144" s="36" t="str">
        <f>TEXT(UsageTable[[#This Row],[Time]],"mm-dd")</f>
        <v>10-15</v>
      </c>
      <c r="H144" s="36" t="b" cm="1">
        <f t="array" ref="H144">OR(WEEKDAY(UsageTable[[#This Row],[Time]])={1,7},NOT(ISERROR(VLOOKUP(DATE(YEAR(UsageTable[[#This Row],[Time]]),MONTH(UsageTable[[#This Row],[Time]]),DAY(UsageTable[[#This Row],[Time]])),Holidays[Date],1,FALSE()))))</f>
        <v>0</v>
      </c>
      <c r="I1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1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 spans="2:11" x14ac:dyDescent="0.3">
      <c r="B145" s="26">
        <v>44119</v>
      </c>
      <c r="C145" s="27">
        <v>44119.833333333336</v>
      </c>
      <c r="D145" s="28">
        <v>1.75</v>
      </c>
      <c r="E145" s="15"/>
      <c r="F145" s="15"/>
      <c r="G145" s="36" t="str">
        <f>TEXT(UsageTable[[#This Row],[Time]],"mm-dd")</f>
        <v>10-15</v>
      </c>
      <c r="H145" s="36" t="b" cm="1">
        <f t="array" ref="H145">OR(WEEKDAY(UsageTable[[#This Row],[Time]])={1,7},NOT(ISERROR(VLOOKUP(DATE(YEAR(UsageTable[[#This Row],[Time]]),MONTH(UsageTable[[#This Row],[Time]]),DAY(UsageTable[[#This Row],[Time]])),Holidays[Date],1,FALSE()))))</f>
        <v>0</v>
      </c>
      <c r="I1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1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 spans="2:11" x14ac:dyDescent="0.3">
      <c r="B146" s="29">
        <v>44119</v>
      </c>
      <c r="C146" s="30">
        <v>44119.875</v>
      </c>
      <c r="D146" s="31">
        <v>1.02</v>
      </c>
      <c r="E146" s="15"/>
      <c r="F146" s="15"/>
      <c r="G146" s="36" t="str">
        <f>TEXT(UsageTable[[#This Row],[Time]],"mm-dd")</f>
        <v>10-15</v>
      </c>
      <c r="H146" s="36" t="b" cm="1">
        <f t="array" ref="H146">OR(WEEKDAY(UsageTable[[#This Row],[Time]])={1,7},NOT(ISERROR(VLOOKUP(DATE(YEAR(UsageTable[[#This Row],[Time]]),MONTH(UsageTable[[#This Row],[Time]]),DAY(UsageTable[[#This Row],[Time]])),Holidays[Date],1,FALSE()))))</f>
        <v>0</v>
      </c>
      <c r="I1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1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 spans="2:11" x14ac:dyDescent="0.3">
      <c r="B147" s="26">
        <v>44119</v>
      </c>
      <c r="C147" s="27">
        <v>44119.916666666664</v>
      </c>
      <c r="D147" s="28">
        <v>0.61</v>
      </c>
      <c r="E147" s="15"/>
      <c r="F147" s="15"/>
      <c r="G147" s="36" t="str">
        <f>TEXT(UsageTable[[#This Row],[Time]],"mm-dd")</f>
        <v>10-15</v>
      </c>
      <c r="H147" s="36" t="b" cm="1">
        <f t="array" ref="H147">OR(WEEKDAY(UsageTable[[#This Row],[Time]])={1,7},NOT(ISERROR(VLOOKUP(DATE(YEAR(UsageTable[[#This Row],[Time]]),MONTH(UsageTable[[#This Row],[Time]]),DAY(UsageTable[[#This Row],[Time]])),Holidays[Date],1,FALSE()))))</f>
        <v>0</v>
      </c>
      <c r="I1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 spans="2:11" x14ac:dyDescent="0.3">
      <c r="B148" s="29">
        <v>44119</v>
      </c>
      <c r="C148" s="30">
        <v>44119.958333333336</v>
      </c>
      <c r="D148" s="31">
        <v>0.93</v>
      </c>
      <c r="E148" s="15"/>
      <c r="F148" s="15"/>
      <c r="G148" s="36" t="str">
        <f>TEXT(UsageTable[[#This Row],[Time]],"mm-dd")</f>
        <v>10-15</v>
      </c>
      <c r="H148" s="36" t="b" cm="1">
        <f t="array" ref="H148">OR(WEEKDAY(UsageTable[[#This Row],[Time]])={1,7},NOT(ISERROR(VLOOKUP(DATE(YEAR(UsageTable[[#This Row],[Time]]),MONTH(UsageTable[[#This Row],[Time]]),DAY(UsageTable[[#This Row],[Time]])),Holidays[Date],1,FALSE()))))</f>
        <v>0</v>
      </c>
      <c r="I1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1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 spans="2:11" x14ac:dyDescent="0.3">
      <c r="B149" s="26">
        <v>44120</v>
      </c>
      <c r="C149" s="27">
        <v>44120</v>
      </c>
      <c r="D149" s="28">
        <v>0.74</v>
      </c>
      <c r="E149" s="15"/>
      <c r="F149" s="15"/>
      <c r="G149" s="36" t="str">
        <f>TEXT(UsageTable[[#This Row],[Time]],"mm-dd")</f>
        <v>10-16</v>
      </c>
      <c r="H149" s="36" t="b" cm="1">
        <f t="array" ref="H149">OR(WEEKDAY(UsageTable[[#This Row],[Time]])={1,7},NOT(ISERROR(VLOOKUP(DATE(YEAR(UsageTable[[#This Row],[Time]]),MONTH(UsageTable[[#This Row],[Time]]),DAY(UsageTable[[#This Row],[Time]])),Holidays[Date],1,FALSE()))))</f>
        <v>0</v>
      </c>
      <c r="I1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 spans="2:11" x14ac:dyDescent="0.3">
      <c r="B150" s="29">
        <v>44120</v>
      </c>
      <c r="C150" s="30">
        <v>44120.041666666664</v>
      </c>
      <c r="D150" s="31">
        <v>0.81</v>
      </c>
      <c r="E150" s="15"/>
      <c r="F150" s="15"/>
      <c r="G150" s="36" t="str">
        <f>TEXT(UsageTable[[#This Row],[Time]],"mm-dd")</f>
        <v>10-16</v>
      </c>
      <c r="H150" s="36" t="b" cm="1">
        <f t="array" ref="H150">OR(WEEKDAY(UsageTable[[#This Row],[Time]])={1,7},NOT(ISERROR(VLOOKUP(DATE(YEAR(UsageTable[[#This Row],[Time]]),MONTH(UsageTable[[#This Row],[Time]]),DAY(UsageTable[[#This Row],[Time]])),Holidays[Date],1,FALSE()))))</f>
        <v>0</v>
      </c>
      <c r="I1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 spans="2:11" x14ac:dyDescent="0.3">
      <c r="B151" s="26">
        <v>44120</v>
      </c>
      <c r="C151" s="27">
        <v>44120.083333333336</v>
      </c>
      <c r="D151" s="28">
        <v>0.32</v>
      </c>
      <c r="E151" s="15"/>
      <c r="F151" s="15"/>
      <c r="G151" s="36" t="str">
        <f>TEXT(UsageTable[[#This Row],[Time]],"mm-dd")</f>
        <v>10-16</v>
      </c>
      <c r="H151" s="36" t="b" cm="1">
        <f t="array" ref="H151">OR(WEEKDAY(UsageTable[[#This Row],[Time]])={1,7},NOT(ISERROR(VLOOKUP(DATE(YEAR(UsageTable[[#This Row],[Time]]),MONTH(UsageTable[[#This Row],[Time]]),DAY(UsageTable[[#This Row],[Time]])),Holidays[Date],1,FALSE()))))</f>
        <v>0</v>
      </c>
      <c r="I1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 spans="2:11" x14ac:dyDescent="0.3">
      <c r="B152" s="29">
        <v>44120</v>
      </c>
      <c r="C152" s="30">
        <v>44120.125</v>
      </c>
      <c r="D152" s="31">
        <v>0.36</v>
      </c>
      <c r="E152" s="15"/>
      <c r="F152" s="15"/>
      <c r="G152" s="36" t="str">
        <f>TEXT(UsageTable[[#This Row],[Time]],"mm-dd")</f>
        <v>10-16</v>
      </c>
      <c r="H152" s="36" t="b" cm="1">
        <f t="array" ref="H152">OR(WEEKDAY(UsageTable[[#This Row],[Time]])={1,7},NOT(ISERROR(VLOOKUP(DATE(YEAR(UsageTable[[#This Row],[Time]]),MONTH(UsageTable[[#This Row],[Time]]),DAY(UsageTable[[#This Row],[Time]])),Holidays[Date],1,FALSE()))))</f>
        <v>0</v>
      </c>
      <c r="I1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 spans="2:11" x14ac:dyDescent="0.3">
      <c r="B153" s="26">
        <v>44120</v>
      </c>
      <c r="C153" s="27">
        <v>44120.166666666664</v>
      </c>
      <c r="D153" s="28">
        <v>0.7</v>
      </c>
      <c r="E153" s="15"/>
      <c r="F153" s="15"/>
      <c r="G153" s="36" t="str">
        <f>TEXT(UsageTable[[#This Row],[Time]],"mm-dd")</f>
        <v>10-16</v>
      </c>
      <c r="H153" s="36" t="b" cm="1">
        <f t="array" ref="H153">OR(WEEKDAY(UsageTable[[#This Row],[Time]])={1,7},NOT(ISERROR(VLOOKUP(DATE(YEAR(UsageTable[[#This Row],[Time]]),MONTH(UsageTable[[#This Row],[Time]]),DAY(UsageTable[[#This Row],[Time]])),Holidays[Date],1,FALSE()))))</f>
        <v>0</v>
      </c>
      <c r="I1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1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 spans="2:11" x14ac:dyDescent="0.3">
      <c r="B154" s="29">
        <v>44120</v>
      </c>
      <c r="C154" s="30">
        <v>44120.208333333336</v>
      </c>
      <c r="D154" s="31">
        <v>0.61</v>
      </c>
      <c r="E154" s="15"/>
      <c r="F154" s="15"/>
      <c r="G154" s="36" t="str">
        <f>TEXT(UsageTable[[#This Row],[Time]],"mm-dd")</f>
        <v>10-16</v>
      </c>
      <c r="H154" s="36" t="b" cm="1">
        <f t="array" ref="H154">OR(WEEKDAY(UsageTable[[#This Row],[Time]])={1,7},NOT(ISERROR(VLOOKUP(DATE(YEAR(UsageTable[[#This Row],[Time]]),MONTH(UsageTable[[#This Row],[Time]]),DAY(UsageTable[[#This Row],[Time]])),Holidays[Date],1,FALSE()))))</f>
        <v>0</v>
      </c>
      <c r="I1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 spans="2:11" x14ac:dyDescent="0.3">
      <c r="B155" s="26">
        <v>44120</v>
      </c>
      <c r="C155" s="27">
        <v>44120.25</v>
      </c>
      <c r="D155" s="28">
        <v>0.9</v>
      </c>
      <c r="E155" s="15"/>
      <c r="F155" s="15"/>
      <c r="G155" s="36" t="str">
        <f>TEXT(UsageTable[[#This Row],[Time]],"mm-dd")</f>
        <v>10-16</v>
      </c>
      <c r="H155" s="36" t="b" cm="1">
        <f t="array" ref="H155">OR(WEEKDAY(UsageTable[[#This Row],[Time]])={1,7},NOT(ISERROR(VLOOKUP(DATE(YEAR(UsageTable[[#This Row],[Time]]),MONTH(UsageTable[[#This Row],[Time]]),DAY(UsageTable[[#This Row],[Time]])),Holidays[Date],1,FALSE()))))</f>
        <v>0</v>
      </c>
      <c r="I1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 spans="2:11" x14ac:dyDescent="0.3">
      <c r="B156" s="29">
        <v>44120</v>
      </c>
      <c r="C156" s="30">
        <v>44120.291666666664</v>
      </c>
      <c r="D156" s="31">
        <v>2.71</v>
      </c>
      <c r="E156" s="15"/>
      <c r="F156" s="15"/>
      <c r="G156" s="36" t="str">
        <f>TEXT(UsageTable[[#This Row],[Time]],"mm-dd")</f>
        <v>10-16</v>
      </c>
      <c r="H156" s="36" t="b" cm="1">
        <f t="array" ref="H156">OR(WEEKDAY(UsageTable[[#This Row],[Time]])={1,7},NOT(ISERROR(VLOOKUP(DATE(YEAR(UsageTable[[#This Row],[Time]]),MONTH(UsageTable[[#This Row],[Time]]),DAY(UsageTable[[#This Row],[Time]])),Holidays[Date],1,FALSE()))))</f>
        <v>0</v>
      </c>
      <c r="I1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2.71</v>
      </c>
      <c r="K1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 spans="2:11" x14ac:dyDescent="0.3">
      <c r="B157" s="26">
        <v>44120</v>
      </c>
      <c r="C157" s="27">
        <v>44120.333333333336</v>
      </c>
      <c r="D157" s="28">
        <v>1.74</v>
      </c>
      <c r="E157" s="15"/>
      <c r="F157" s="15"/>
      <c r="G157" s="36" t="str">
        <f>TEXT(UsageTable[[#This Row],[Time]],"mm-dd")</f>
        <v>10-16</v>
      </c>
      <c r="H157" s="36" t="b" cm="1">
        <f t="array" ref="H157">OR(WEEKDAY(UsageTable[[#This Row],[Time]])={1,7},NOT(ISERROR(VLOOKUP(DATE(YEAR(UsageTable[[#This Row],[Time]]),MONTH(UsageTable[[#This Row],[Time]]),DAY(UsageTable[[#This Row],[Time]])),Holidays[Date],1,FALSE()))))</f>
        <v>0</v>
      </c>
      <c r="I1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1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 spans="2:11" x14ac:dyDescent="0.3">
      <c r="B158" s="29">
        <v>44120</v>
      </c>
      <c r="C158" s="30">
        <v>44120.375</v>
      </c>
      <c r="D158" s="31">
        <v>1.75</v>
      </c>
      <c r="E158" s="15"/>
      <c r="F158" s="15"/>
      <c r="G158" s="36" t="str">
        <f>TEXT(UsageTable[[#This Row],[Time]],"mm-dd")</f>
        <v>10-16</v>
      </c>
      <c r="H158" s="36" t="b" cm="1">
        <f t="array" ref="H158">OR(WEEKDAY(UsageTable[[#This Row],[Time]])={1,7},NOT(ISERROR(VLOOKUP(DATE(YEAR(UsageTable[[#This Row],[Time]]),MONTH(UsageTable[[#This Row],[Time]]),DAY(UsageTable[[#This Row],[Time]])),Holidays[Date],1,FALSE()))))</f>
        <v>0</v>
      </c>
      <c r="I1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1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 spans="2:11" x14ac:dyDescent="0.3">
      <c r="B159" s="26">
        <v>44120</v>
      </c>
      <c r="C159" s="27">
        <v>44120.416666666664</v>
      </c>
      <c r="D159" s="28">
        <v>1.24</v>
      </c>
      <c r="E159" s="15"/>
      <c r="F159" s="15"/>
      <c r="G159" s="36" t="str">
        <f>TEXT(UsageTable[[#This Row],[Time]],"mm-dd")</f>
        <v>10-16</v>
      </c>
      <c r="H159" s="36" t="b" cm="1">
        <f t="array" ref="H159">OR(WEEKDAY(UsageTable[[#This Row],[Time]])={1,7},NOT(ISERROR(VLOOKUP(DATE(YEAR(UsageTable[[#This Row],[Time]]),MONTH(UsageTable[[#This Row],[Time]]),DAY(UsageTable[[#This Row],[Time]])),Holidays[Date],1,FALSE()))))</f>
        <v>0</v>
      </c>
      <c r="I1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1.24</v>
      </c>
      <c r="K1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 spans="2:11" x14ac:dyDescent="0.3">
      <c r="B160" s="29">
        <v>44120</v>
      </c>
      <c r="C160" s="30">
        <v>44120.458333333336</v>
      </c>
      <c r="D160" s="31">
        <v>0.53</v>
      </c>
      <c r="E160" s="15"/>
      <c r="F160" s="15"/>
      <c r="G160" s="36" t="str">
        <f>TEXT(UsageTable[[#This Row],[Time]],"mm-dd")</f>
        <v>10-16</v>
      </c>
      <c r="H160" s="36" t="b" cm="1">
        <f t="array" ref="H160">OR(WEEKDAY(UsageTable[[#This Row],[Time]])={1,7},NOT(ISERROR(VLOOKUP(DATE(YEAR(UsageTable[[#This Row],[Time]]),MONTH(UsageTable[[#This Row],[Time]]),DAY(UsageTable[[#This Row],[Time]])),Holidays[Date],1,FALSE()))))</f>
        <v>0</v>
      </c>
      <c r="I1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0.53</v>
      </c>
    </row>
    <row r="161" spans="2:11" x14ac:dyDescent="0.3">
      <c r="B161" s="26">
        <v>44120</v>
      </c>
      <c r="C161" s="27">
        <v>44120.5</v>
      </c>
      <c r="D161" s="28">
        <v>0.81</v>
      </c>
      <c r="E161" s="15"/>
      <c r="F161" s="15"/>
      <c r="G161" s="36" t="str">
        <f>TEXT(UsageTable[[#This Row],[Time]],"mm-dd")</f>
        <v>10-16</v>
      </c>
      <c r="H161" s="36" t="b" cm="1">
        <f t="array" ref="H161">OR(WEEKDAY(UsageTable[[#This Row],[Time]])={1,7},NOT(ISERROR(VLOOKUP(DATE(YEAR(UsageTable[[#This Row],[Time]]),MONTH(UsageTable[[#This Row],[Time]]),DAY(UsageTable[[#This Row],[Time]])),Holidays[Date],1,FALSE()))))</f>
        <v>0</v>
      </c>
      <c r="I1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0.81</v>
      </c>
    </row>
    <row r="162" spans="2:11" x14ac:dyDescent="0.3">
      <c r="B162" s="29">
        <v>44120</v>
      </c>
      <c r="C162" s="30">
        <v>44120.541666666664</v>
      </c>
      <c r="D162" s="31">
        <v>0.53</v>
      </c>
      <c r="E162" s="15"/>
      <c r="F162" s="15"/>
      <c r="G162" s="36" t="str">
        <f>TEXT(UsageTable[[#This Row],[Time]],"mm-dd")</f>
        <v>10-16</v>
      </c>
      <c r="H162" s="36" t="b" cm="1">
        <f t="array" ref="H162">OR(WEEKDAY(UsageTable[[#This Row],[Time]])={1,7},NOT(ISERROR(VLOOKUP(DATE(YEAR(UsageTable[[#This Row],[Time]]),MONTH(UsageTable[[#This Row],[Time]]),DAY(UsageTable[[#This Row],[Time]])),Holidays[Date],1,FALSE()))))</f>
        <v>0</v>
      </c>
      <c r="I1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0.53</v>
      </c>
    </row>
    <row r="163" spans="2:11" x14ac:dyDescent="0.3">
      <c r="B163" s="26">
        <v>44120</v>
      </c>
      <c r="C163" s="27">
        <v>44120.583333333336</v>
      </c>
      <c r="D163" s="28">
        <v>0.31</v>
      </c>
      <c r="E163" s="15"/>
      <c r="F163" s="15"/>
      <c r="G163" s="36" t="str">
        <f>TEXT(UsageTable[[#This Row],[Time]],"mm-dd")</f>
        <v>10-16</v>
      </c>
      <c r="H163" s="36" t="b" cm="1">
        <f t="array" ref="H163">OR(WEEKDAY(UsageTable[[#This Row],[Time]])={1,7},NOT(ISERROR(VLOOKUP(DATE(YEAR(UsageTable[[#This Row],[Time]]),MONTH(UsageTable[[#This Row],[Time]]),DAY(UsageTable[[#This Row],[Time]])),Holidays[Date],1,FALSE()))))</f>
        <v>0</v>
      </c>
      <c r="I1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0.31</v>
      </c>
    </row>
    <row r="164" spans="2:11" x14ac:dyDescent="0.3">
      <c r="B164" s="29">
        <v>44120</v>
      </c>
      <c r="C164" s="30">
        <v>44120.625</v>
      </c>
      <c r="D164" s="31">
        <v>1.79</v>
      </c>
      <c r="E164" s="15"/>
      <c r="F164" s="15"/>
      <c r="G164" s="36" t="str">
        <f>TEXT(UsageTable[[#This Row],[Time]],"mm-dd")</f>
        <v>10-16</v>
      </c>
      <c r="H164" s="36" t="b" cm="1">
        <f t="array" ref="H164">OR(WEEKDAY(UsageTable[[#This Row],[Time]])={1,7},NOT(ISERROR(VLOOKUP(DATE(YEAR(UsageTable[[#This Row],[Time]]),MONTH(UsageTable[[#This Row],[Time]]),DAY(UsageTable[[#This Row],[Time]])),Holidays[Date],1,FALSE()))))</f>
        <v>0</v>
      </c>
      <c r="I1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1.79</v>
      </c>
    </row>
    <row r="165" spans="2:11" x14ac:dyDescent="0.3">
      <c r="B165" s="26">
        <v>44120</v>
      </c>
      <c r="C165" s="27">
        <v>44120.666666666664</v>
      </c>
      <c r="D165" s="28">
        <v>1.59</v>
      </c>
      <c r="E165" s="15"/>
      <c r="F165" s="15"/>
      <c r="G165" s="36" t="str">
        <f>TEXT(UsageTable[[#This Row],[Time]],"mm-dd")</f>
        <v>10-16</v>
      </c>
      <c r="H165" s="36" t="b" cm="1">
        <f t="array" ref="H165">OR(WEEKDAY(UsageTable[[#This Row],[Time]])={1,7},NOT(ISERROR(VLOOKUP(DATE(YEAR(UsageTable[[#This Row],[Time]]),MONTH(UsageTable[[#This Row],[Time]]),DAY(UsageTable[[#This Row],[Time]])),Holidays[Date],1,FALSE()))))</f>
        <v>0</v>
      </c>
      <c r="I1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1.59</v>
      </c>
    </row>
    <row r="166" spans="2:11" x14ac:dyDescent="0.3">
      <c r="B166" s="29">
        <v>44120</v>
      </c>
      <c r="C166" s="30">
        <v>44120.708333333336</v>
      </c>
      <c r="D166" s="31">
        <v>0.56999999999999995</v>
      </c>
      <c r="E166" s="15"/>
      <c r="F166" s="15"/>
      <c r="G166" s="36" t="str">
        <f>TEXT(UsageTable[[#This Row],[Time]],"mm-dd")</f>
        <v>10-16</v>
      </c>
      <c r="H166" s="36" t="b" cm="1">
        <f t="array" ref="H166">OR(WEEKDAY(UsageTable[[#This Row],[Time]])={1,7},NOT(ISERROR(VLOOKUP(DATE(YEAR(UsageTable[[#This Row],[Time]]),MONTH(UsageTable[[#This Row],[Time]]),DAY(UsageTable[[#This Row],[Time]])),Holidays[Date],1,FALSE()))))</f>
        <v>0</v>
      </c>
      <c r="I1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0.56999999999999995</v>
      </c>
      <c r="K1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 spans="2:11" x14ac:dyDescent="0.3">
      <c r="B167" s="26">
        <v>44120</v>
      </c>
      <c r="C167" s="27">
        <v>44120.75</v>
      </c>
      <c r="D167" s="28">
        <v>3.22</v>
      </c>
      <c r="E167" s="15"/>
      <c r="F167" s="15"/>
      <c r="G167" s="36" t="str">
        <f>TEXT(UsageTable[[#This Row],[Time]],"mm-dd")</f>
        <v>10-16</v>
      </c>
      <c r="H167" s="36" t="b" cm="1">
        <f t="array" ref="H167">OR(WEEKDAY(UsageTable[[#This Row],[Time]])={1,7},NOT(ISERROR(VLOOKUP(DATE(YEAR(UsageTable[[#This Row],[Time]]),MONTH(UsageTable[[#This Row],[Time]]),DAY(UsageTable[[#This Row],[Time]])),Holidays[Date],1,FALSE()))))</f>
        <v>0</v>
      </c>
      <c r="I1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3.22</v>
      </c>
      <c r="K1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 spans="2:11" x14ac:dyDescent="0.3">
      <c r="B168" s="29">
        <v>44120</v>
      </c>
      <c r="C168" s="30">
        <v>44120.791666666664</v>
      </c>
      <c r="D168" s="31">
        <v>1.71</v>
      </c>
      <c r="E168" s="15"/>
      <c r="F168" s="15"/>
      <c r="G168" s="36" t="str">
        <f>TEXT(UsageTable[[#This Row],[Time]],"mm-dd")</f>
        <v>10-16</v>
      </c>
      <c r="H168" s="36" t="b" cm="1">
        <f t="array" ref="H168">OR(WEEKDAY(UsageTable[[#This Row],[Time]])={1,7},NOT(ISERROR(VLOOKUP(DATE(YEAR(UsageTable[[#This Row],[Time]]),MONTH(UsageTable[[#This Row],[Time]]),DAY(UsageTable[[#This Row],[Time]])),Holidays[Date],1,FALSE()))))</f>
        <v>0</v>
      </c>
      <c r="I1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1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 spans="2:11" x14ac:dyDescent="0.3">
      <c r="B169" s="26">
        <v>44120</v>
      </c>
      <c r="C169" s="27">
        <v>44120.833333333336</v>
      </c>
      <c r="D169" s="28">
        <v>1.59</v>
      </c>
      <c r="E169" s="15"/>
      <c r="F169" s="15"/>
      <c r="G169" s="36" t="str">
        <f>TEXT(UsageTable[[#This Row],[Time]],"mm-dd")</f>
        <v>10-16</v>
      </c>
      <c r="H169" s="36" t="b" cm="1">
        <f t="array" ref="H169">OR(WEEKDAY(UsageTable[[#This Row],[Time]])={1,7},NOT(ISERROR(VLOOKUP(DATE(YEAR(UsageTable[[#This Row],[Time]]),MONTH(UsageTable[[#This Row],[Time]]),DAY(UsageTable[[#This Row],[Time]])),Holidays[Date],1,FALSE()))))</f>
        <v>0</v>
      </c>
      <c r="I1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1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 spans="2:11" x14ac:dyDescent="0.3">
      <c r="B170" s="29">
        <v>44120</v>
      </c>
      <c r="C170" s="30">
        <v>44120.875</v>
      </c>
      <c r="D170" s="31">
        <v>0.61</v>
      </c>
      <c r="E170" s="15"/>
      <c r="F170" s="15"/>
      <c r="G170" s="36" t="str">
        <f>TEXT(UsageTable[[#This Row],[Time]],"mm-dd")</f>
        <v>10-16</v>
      </c>
      <c r="H170" s="36" t="b" cm="1">
        <f t="array" ref="H170">OR(WEEKDAY(UsageTable[[#This Row],[Time]])={1,7},NOT(ISERROR(VLOOKUP(DATE(YEAR(UsageTable[[#This Row],[Time]]),MONTH(UsageTable[[#This Row],[Time]]),DAY(UsageTable[[#This Row],[Time]])),Holidays[Date],1,FALSE()))))</f>
        <v>0</v>
      </c>
      <c r="I1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 spans="2:11" x14ac:dyDescent="0.3">
      <c r="B171" s="26">
        <v>44120</v>
      </c>
      <c r="C171" s="27">
        <v>44120.916666666664</v>
      </c>
      <c r="D171" s="28">
        <v>0.97</v>
      </c>
      <c r="E171" s="15"/>
      <c r="F171" s="15"/>
      <c r="G171" s="36" t="str">
        <f>TEXT(UsageTable[[#This Row],[Time]],"mm-dd")</f>
        <v>10-16</v>
      </c>
      <c r="H171" s="36" t="b" cm="1">
        <f t="array" ref="H171">OR(WEEKDAY(UsageTable[[#This Row],[Time]])={1,7},NOT(ISERROR(VLOOKUP(DATE(YEAR(UsageTable[[#This Row],[Time]]),MONTH(UsageTable[[#This Row],[Time]]),DAY(UsageTable[[#This Row],[Time]])),Holidays[Date],1,FALSE()))))</f>
        <v>0</v>
      </c>
      <c r="I1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1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 spans="2:11" x14ac:dyDescent="0.3">
      <c r="B172" s="29">
        <v>44120</v>
      </c>
      <c r="C172" s="30">
        <v>44120.958333333336</v>
      </c>
      <c r="D172" s="31">
        <v>0.32</v>
      </c>
      <c r="E172" s="15"/>
      <c r="F172" s="15"/>
      <c r="G172" s="36" t="str">
        <f>TEXT(UsageTable[[#This Row],[Time]],"mm-dd")</f>
        <v>10-16</v>
      </c>
      <c r="H172" s="36" t="b" cm="1">
        <f t="array" ref="H172">OR(WEEKDAY(UsageTable[[#This Row],[Time]])={1,7},NOT(ISERROR(VLOOKUP(DATE(YEAR(UsageTable[[#This Row],[Time]]),MONTH(UsageTable[[#This Row],[Time]]),DAY(UsageTable[[#This Row],[Time]])),Holidays[Date],1,FALSE()))))</f>
        <v>0</v>
      </c>
      <c r="I1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 spans="2:11" x14ac:dyDescent="0.3">
      <c r="B173" s="26">
        <v>44121</v>
      </c>
      <c r="C173" s="27">
        <v>44121</v>
      </c>
      <c r="D173" s="28">
        <v>0.38</v>
      </c>
      <c r="E173" s="15"/>
      <c r="F173" s="15"/>
      <c r="G173" s="36" t="str">
        <f>TEXT(UsageTable[[#This Row],[Time]],"mm-dd")</f>
        <v>10-17</v>
      </c>
      <c r="H173" s="36" t="b" cm="1">
        <f t="array" ref="H173">OR(WEEKDAY(UsageTable[[#This Row],[Time]])={1,7},NOT(ISERROR(VLOOKUP(DATE(YEAR(UsageTable[[#This Row],[Time]]),MONTH(UsageTable[[#This Row],[Time]]),DAY(UsageTable[[#This Row],[Time]])),Holidays[Date],1,FALSE()))))</f>
        <v>1</v>
      </c>
      <c r="I1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 spans="2:11" x14ac:dyDescent="0.3">
      <c r="B174" s="29">
        <v>44121</v>
      </c>
      <c r="C174" s="30">
        <v>44121.041666666664</v>
      </c>
      <c r="D174" s="31">
        <v>0.75</v>
      </c>
      <c r="E174" s="15"/>
      <c r="F174" s="15"/>
      <c r="G174" s="36" t="str">
        <f>TEXT(UsageTable[[#This Row],[Time]],"mm-dd")</f>
        <v>10-17</v>
      </c>
      <c r="H174" s="36" t="b" cm="1">
        <f t="array" ref="H174">OR(WEEKDAY(UsageTable[[#This Row],[Time]])={1,7},NOT(ISERROR(VLOOKUP(DATE(YEAR(UsageTable[[#This Row],[Time]]),MONTH(UsageTable[[#This Row],[Time]]),DAY(UsageTable[[#This Row],[Time]])),Holidays[Date],1,FALSE()))))</f>
        <v>1</v>
      </c>
      <c r="I1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 spans="2:11" x14ac:dyDescent="0.3">
      <c r="B175" s="26">
        <v>44121</v>
      </c>
      <c r="C175" s="27">
        <v>44121.083333333336</v>
      </c>
      <c r="D175" s="28">
        <v>0.36</v>
      </c>
      <c r="E175" s="15"/>
      <c r="F175" s="15"/>
      <c r="G175" s="36" t="str">
        <f>TEXT(UsageTable[[#This Row],[Time]],"mm-dd")</f>
        <v>10-17</v>
      </c>
      <c r="H175" s="36" t="b" cm="1">
        <f t="array" ref="H175">OR(WEEKDAY(UsageTable[[#This Row],[Time]])={1,7},NOT(ISERROR(VLOOKUP(DATE(YEAR(UsageTable[[#This Row],[Time]]),MONTH(UsageTable[[#This Row],[Time]]),DAY(UsageTable[[#This Row],[Time]])),Holidays[Date],1,FALSE()))))</f>
        <v>1</v>
      </c>
      <c r="I1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 spans="2:11" x14ac:dyDescent="0.3">
      <c r="B176" s="29">
        <v>44121</v>
      </c>
      <c r="C176" s="30">
        <v>44121.125</v>
      </c>
      <c r="D176" s="31">
        <v>0.31</v>
      </c>
      <c r="E176" s="15"/>
      <c r="F176" s="15"/>
      <c r="G176" s="36" t="str">
        <f>TEXT(UsageTable[[#This Row],[Time]],"mm-dd")</f>
        <v>10-17</v>
      </c>
      <c r="H176" s="36" t="b" cm="1">
        <f t="array" ref="H176">OR(WEEKDAY(UsageTable[[#This Row],[Time]])={1,7},NOT(ISERROR(VLOOKUP(DATE(YEAR(UsageTable[[#This Row],[Time]]),MONTH(UsageTable[[#This Row],[Time]]),DAY(UsageTable[[#This Row],[Time]])),Holidays[Date],1,FALSE()))))</f>
        <v>1</v>
      </c>
      <c r="I1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 spans="2:11" x14ac:dyDescent="0.3">
      <c r="B177" s="26">
        <v>44121</v>
      </c>
      <c r="C177" s="27">
        <v>44121.166666666664</v>
      </c>
      <c r="D177" s="28">
        <v>0.33</v>
      </c>
      <c r="E177" s="15"/>
      <c r="F177" s="15"/>
      <c r="G177" s="36" t="str">
        <f>TEXT(UsageTable[[#This Row],[Time]],"mm-dd")</f>
        <v>10-17</v>
      </c>
      <c r="H177" s="36" t="b" cm="1">
        <f t="array" ref="H177">OR(WEEKDAY(UsageTable[[#This Row],[Time]])={1,7},NOT(ISERROR(VLOOKUP(DATE(YEAR(UsageTable[[#This Row],[Time]]),MONTH(UsageTable[[#This Row],[Time]]),DAY(UsageTable[[#This Row],[Time]])),Holidays[Date],1,FALSE()))))</f>
        <v>1</v>
      </c>
      <c r="I1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 spans="2:11" x14ac:dyDescent="0.3">
      <c r="B178" s="29">
        <v>44121</v>
      </c>
      <c r="C178" s="30">
        <v>44121.208333333336</v>
      </c>
      <c r="D178" s="31">
        <v>0.74</v>
      </c>
      <c r="E178" s="15"/>
      <c r="F178" s="15"/>
      <c r="G178" s="36" t="str">
        <f>TEXT(UsageTable[[#This Row],[Time]],"mm-dd")</f>
        <v>10-17</v>
      </c>
      <c r="H178" s="36" t="b" cm="1">
        <f t="array" ref="H178">OR(WEEKDAY(UsageTable[[#This Row],[Time]])={1,7},NOT(ISERROR(VLOOKUP(DATE(YEAR(UsageTable[[#This Row],[Time]]),MONTH(UsageTable[[#This Row],[Time]]),DAY(UsageTable[[#This Row],[Time]])),Holidays[Date],1,FALSE()))))</f>
        <v>1</v>
      </c>
      <c r="I1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 spans="2:11" x14ac:dyDescent="0.3">
      <c r="B179" s="26">
        <v>44121</v>
      </c>
      <c r="C179" s="27">
        <v>44121.25</v>
      </c>
      <c r="D179" s="28">
        <v>0.57999999999999996</v>
      </c>
      <c r="E179" s="15"/>
      <c r="F179" s="15"/>
      <c r="G179" s="36" t="str">
        <f>TEXT(UsageTable[[#This Row],[Time]],"mm-dd")</f>
        <v>10-17</v>
      </c>
      <c r="H179" s="36" t="b" cm="1">
        <f t="array" ref="H179">OR(WEEKDAY(UsageTable[[#This Row],[Time]])={1,7},NOT(ISERROR(VLOOKUP(DATE(YEAR(UsageTable[[#This Row],[Time]]),MONTH(UsageTable[[#This Row],[Time]]),DAY(UsageTable[[#This Row],[Time]])),Holidays[Date],1,FALSE()))))</f>
        <v>1</v>
      </c>
      <c r="I1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1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 spans="2:11" x14ac:dyDescent="0.3">
      <c r="B180" s="29">
        <v>44121</v>
      </c>
      <c r="C180" s="30">
        <v>44121.291666666664</v>
      </c>
      <c r="D180" s="31">
        <v>0.85</v>
      </c>
      <c r="E180" s="15"/>
      <c r="F180" s="15"/>
      <c r="G180" s="36" t="str">
        <f>TEXT(UsageTable[[#This Row],[Time]],"mm-dd")</f>
        <v>10-17</v>
      </c>
      <c r="H180" s="36" t="b" cm="1">
        <f t="array" ref="H180">OR(WEEKDAY(UsageTable[[#This Row],[Time]])={1,7},NOT(ISERROR(VLOOKUP(DATE(YEAR(UsageTable[[#This Row],[Time]]),MONTH(UsageTable[[#This Row],[Time]]),DAY(UsageTable[[#This Row],[Time]])),Holidays[Date],1,FALSE()))))</f>
        <v>1</v>
      </c>
      <c r="I1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1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 spans="2:11" x14ac:dyDescent="0.3">
      <c r="B181" s="26">
        <v>44121</v>
      </c>
      <c r="C181" s="27">
        <v>44121.333333333336</v>
      </c>
      <c r="D181" s="28">
        <v>1.43</v>
      </c>
      <c r="E181" s="15"/>
      <c r="F181" s="15"/>
      <c r="G181" s="36" t="str">
        <f>TEXT(UsageTable[[#This Row],[Time]],"mm-dd")</f>
        <v>10-17</v>
      </c>
      <c r="H181" s="36" t="b" cm="1">
        <f t="array" ref="H181">OR(WEEKDAY(UsageTable[[#This Row],[Time]])={1,7},NOT(ISERROR(VLOOKUP(DATE(YEAR(UsageTable[[#This Row],[Time]]),MONTH(UsageTable[[#This Row],[Time]]),DAY(UsageTable[[#This Row],[Time]])),Holidays[Date],1,FALSE()))))</f>
        <v>1</v>
      </c>
      <c r="I1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1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 spans="2:11" x14ac:dyDescent="0.3">
      <c r="B182" s="29">
        <v>44121</v>
      </c>
      <c r="C182" s="30">
        <v>44121.375</v>
      </c>
      <c r="D182" s="31">
        <v>1.44</v>
      </c>
      <c r="E182" s="15"/>
      <c r="F182" s="15"/>
      <c r="G182" s="36" t="str">
        <f>TEXT(UsageTable[[#This Row],[Time]],"mm-dd")</f>
        <v>10-17</v>
      </c>
      <c r="H182" s="36" t="b" cm="1">
        <f t="array" ref="H182">OR(WEEKDAY(UsageTable[[#This Row],[Time]])={1,7},NOT(ISERROR(VLOOKUP(DATE(YEAR(UsageTable[[#This Row],[Time]]),MONTH(UsageTable[[#This Row],[Time]]),DAY(UsageTable[[#This Row],[Time]])),Holidays[Date],1,FALSE()))))</f>
        <v>1</v>
      </c>
      <c r="I1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1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 spans="2:11" x14ac:dyDescent="0.3">
      <c r="B183" s="26">
        <v>44121</v>
      </c>
      <c r="C183" s="27">
        <v>44121.416666666664</v>
      </c>
      <c r="D183" s="28">
        <v>0.94</v>
      </c>
      <c r="E183" s="15"/>
      <c r="F183" s="15"/>
      <c r="G183" s="36" t="str">
        <f>TEXT(UsageTable[[#This Row],[Time]],"mm-dd")</f>
        <v>10-17</v>
      </c>
      <c r="H183" s="36" t="b" cm="1">
        <f t="array" ref="H183">OR(WEEKDAY(UsageTable[[#This Row],[Time]])={1,7},NOT(ISERROR(VLOOKUP(DATE(YEAR(UsageTable[[#This Row],[Time]]),MONTH(UsageTable[[#This Row],[Time]]),DAY(UsageTable[[#This Row],[Time]])),Holidays[Date],1,FALSE()))))</f>
        <v>1</v>
      </c>
      <c r="I1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1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 spans="2:11" x14ac:dyDescent="0.3">
      <c r="B184" s="29">
        <v>44121</v>
      </c>
      <c r="C184" s="30">
        <v>44121.458333333336</v>
      </c>
      <c r="D184" s="31">
        <v>2.1800000000000002</v>
      </c>
      <c r="E184" s="15"/>
      <c r="F184" s="15"/>
      <c r="G184" s="36" t="str">
        <f>TEXT(UsageTable[[#This Row],[Time]],"mm-dd")</f>
        <v>10-17</v>
      </c>
      <c r="H184" s="36" t="b" cm="1">
        <f t="array" ref="H184">OR(WEEKDAY(UsageTable[[#This Row],[Time]])={1,7},NOT(ISERROR(VLOOKUP(DATE(YEAR(UsageTable[[#This Row],[Time]]),MONTH(UsageTable[[#This Row],[Time]]),DAY(UsageTable[[#This Row],[Time]])),Holidays[Date],1,FALSE()))))</f>
        <v>1</v>
      </c>
      <c r="I1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1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 spans="2:11" x14ac:dyDescent="0.3">
      <c r="B185" s="26">
        <v>44121</v>
      </c>
      <c r="C185" s="27">
        <v>44121.5</v>
      </c>
      <c r="D185" s="28">
        <v>1.17</v>
      </c>
      <c r="E185" s="15"/>
      <c r="F185" s="15"/>
      <c r="G185" s="36" t="str">
        <f>TEXT(UsageTable[[#This Row],[Time]],"mm-dd")</f>
        <v>10-17</v>
      </c>
      <c r="H185" s="36" t="b" cm="1">
        <f t="array" ref="H185">OR(WEEKDAY(UsageTable[[#This Row],[Time]])={1,7},NOT(ISERROR(VLOOKUP(DATE(YEAR(UsageTable[[#This Row],[Time]]),MONTH(UsageTable[[#This Row],[Time]]),DAY(UsageTable[[#This Row],[Time]])),Holidays[Date],1,FALSE()))))</f>
        <v>1</v>
      </c>
      <c r="I1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1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 spans="2:11" x14ac:dyDescent="0.3">
      <c r="B186" s="29">
        <v>44121</v>
      </c>
      <c r="C186" s="30">
        <v>44121.541666666664</v>
      </c>
      <c r="D186" s="31">
        <v>1.02</v>
      </c>
      <c r="E186" s="15"/>
      <c r="F186" s="15"/>
      <c r="G186" s="36" t="str">
        <f>TEXT(UsageTable[[#This Row],[Time]],"mm-dd")</f>
        <v>10-17</v>
      </c>
      <c r="H186" s="36" t="b" cm="1">
        <f t="array" ref="H186">OR(WEEKDAY(UsageTable[[#This Row],[Time]])={1,7},NOT(ISERROR(VLOOKUP(DATE(YEAR(UsageTable[[#This Row],[Time]]),MONTH(UsageTable[[#This Row],[Time]]),DAY(UsageTable[[#This Row],[Time]])),Holidays[Date],1,FALSE()))))</f>
        <v>1</v>
      </c>
      <c r="I1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1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 spans="2:11" x14ac:dyDescent="0.3">
      <c r="B187" s="26">
        <v>44121</v>
      </c>
      <c r="C187" s="27">
        <v>44121.583333333336</v>
      </c>
      <c r="D187" s="28">
        <v>1.36</v>
      </c>
      <c r="E187" s="15"/>
      <c r="F187" s="15"/>
      <c r="G187" s="36" t="str">
        <f>TEXT(UsageTable[[#This Row],[Time]],"mm-dd")</f>
        <v>10-17</v>
      </c>
      <c r="H187" s="36" t="b" cm="1">
        <f t="array" ref="H187">OR(WEEKDAY(UsageTable[[#This Row],[Time]])={1,7},NOT(ISERROR(VLOOKUP(DATE(YEAR(UsageTable[[#This Row],[Time]]),MONTH(UsageTable[[#This Row],[Time]]),DAY(UsageTable[[#This Row],[Time]])),Holidays[Date],1,FALSE()))))</f>
        <v>1</v>
      </c>
      <c r="I1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1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 spans="2:11" x14ac:dyDescent="0.3">
      <c r="B188" s="29">
        <v>44121</v>
      </c>
      <c r="C188" s="30">
        <v>44121.625</v>
      </c>
      <c r="D188" s="31">
        <v>4.0599999999999996</v>
      </c>
      <c r="E188" s="15"/>
      <c r="F188" s="15"/>
      <c r="G188" s="36" t="str">
        <f>TEXT(UsageTable[[#This Row],[Time]],"mm-dd")</f>
        <v>10-17</v>
      </c>
      <c r="H188" s="36" t="b" cm="1">
        <f t="array" ref="H188">OR(WEEKDAY(UsageTable[[#This Row],[Time]])={1,7},NOT(ISERROR(VLOOKUP(DATE(YEAR(UsageTable[[#This Row],[Time]]),MONTH(UsageTable[[#This Row],[Time]]),DAY(UsageTable[[#This Row],[Time]])),Holidays[Date],1,FALSE()))))</f>
        <v>1</v>
      </c>
      <c r="I1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4.0599999999999996</v>
      </c>
      <c r="J1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 spans="2:11" x14ac:dyDescent="0.3">
      <c r="B189" s="26">
        <v>44121</v>
      </c>
      <c r="C189" s="27">
        <v>44121.666666666664</v>
      </c>
      <c r="D189" s="28">
        <v>4.3099999999999996</v>
      </c>
      <c r="E189" s="15"/>
      <c r="F189" s="15"/>
      <c r="G189" s="36" t="str">
        <f>TEXT(UsageTable[[#This Row],[Time]],"mm-dd")</f>
        <v>10-17</v>
      </c>
      <c r="H189" s="36" t="b" cm="1">
        <f t="array" ref="H189">OR(WEEKDAY(UsageTable[[#This Row],[Time]])={1,7},NOT(ISERROR(VLOOKUP(DATE(YEAR(UsageTable[[#This Row],[Time]]),MONTH(UsageTable[[#This Row],[Time]]),DAY(UsageTable[[#This Row],[Time]])),Holidays[Date],1,FALSE()))))</f>
        <v>1</v>
      </c>
      <c r="I1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4.3099999999999996</v>
      </c>
      <c r="J1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 spans="2:11" x14ac:dyDescent="0.3">
      <c r="B190" s="29">
        <v>44121</v>
      </c>
      <c r="C190" s="30">
        <v>44121.708333333336</v>
      </c>
      <c r="D190" s="31">
        <v>5.36</v>
      </c>
      <c r="E190" s="15"/>
      <c r="F190" s="15"/>
      <c r="G190" s="36" t="str">
        <f>TEXT(UsageTable[[#This Row],[Time]],"mm-dd")</f>
        <v>10-17</v>
      </c>
      <c r="H190" s="36" t="b" cm="1">
        <f t="array" ref="H190">OR(WEEKDAY(UsageTable[[#This Row],[Time]])={1,7},NOT(ISERROR(VLOOKUP(DATE(YEAR(UsageTable[[#This Row],[Time]]),MONTH(UsageTable[[#This Row],[Time]]),DAY(UsageTable[[#This Row],[Time]])),Holidays[Date],1,FALSE()))))</f>
        <v>1</v>
      </c>
      <c r="I1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5.36</v>
      </c>
      <c r="J1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 spans="2:11" x14ac:dyDescent="0.3">
      <c r="B191" s="26">
        <v>44121</v>
      </c>
      <c r="C191" s="27">
        <v>44121.75</v>
      </c>
      <c r="D191" s="28">
        <v>1.49</v>
      </c>
      <c r="E191" s="15"/>
      <c r="F191" s="15"/>
      <c r="G191" s="36" t="str">
        <f>TEXT(UsageTable[[#This Row],[Time]],"mm-dd")</f>
        <v>10-17</v>
      </c>
      <c r="H191" s="36" t="b" cm="1">
        <f t="array" ref="H191">OR(WEEKDAY(UsageTable[[#This Row],[Time]])={1,7},NOT(ISERROR(VLOOKUP(DATE(YEAR(UsageTable[[#This Row],[Time]]),MONTH(UsageTable[[#This Row],[Time]]),DAY(UsageTable[[#This Row],[Time]])),Holidays[Date],1,FALSE()))))</f>
        <v>1</v>
      </c>
      <c r="I1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1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 spans="2:11" x14ac:dyDescent="0.3">
      <c r="B192" s="29">
        <v>44121</v>
      </c>
      <c r="C192" s="30">
        <v>44121.791666666664</v>
      </c>
      <c r="D192" s="31">
        <v>1.72</v>
      </c>
      <c r="E192" s="15"/>
      <c r="F192" s="15"/>
      <c r="G192" s="36" t="str">
        <f>TEXT(UsageTable[[#This Row],[Time]],"mm-dd")</f>
        <v>10-17</v>
      </c>
      <c r="H192" s="36" t="b" cm="1">
        <f t="array" ref="H192">OR(WEEKDAY(UsageTable[[#This Row],[Time]])={1,7},NOT(ISERROR(VLOOKUP(DATE(YEAR(UsageTable[[#This Row],[Time]]),MONTH(UsageTable[[#This Row],[Time]]),DAY(UsageTable[[#This Row],[Time]])),Holidays[Date],1,FALSE()))))</f>
        <v>1</v>
      </c>
      <c r="I1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1.72</v>
      </c>
      <c r="J1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 spans="2:11" x14ac:dyDescent="0.3">
      <c r="B193" s="26">
        <v>44121</v>
      </c>
      <c r="C193" s="27">
        <v>44121.833333333336</v>
      </c>
      <c r="D193" s="28">
        <v>1.57</v>
      </c>
      <c r="E193" s="15"/>
      <c r="F193" s="15"/>
      <c r="G193" s="36" t="str">
        <f>TEXT(UsageTable[[#This Row],[Time]],"mm-dd")</f>
        <v>10-17</v>
      </c>
      <c r="H193" s="36" t="b" cm="1">
        <f t="array" ref="H193">OR(WEEKDAY(UsageTable[[#This Row],[Time]])={1,7},NOT(ISERROR(VLOOKUP(DATE(YEAR(UsageTable[[#This Row],[Time]]),MONTH(UsageTable[[#This Row],[Time]]),DAY(UsageTable[[#This Row],[Time]])),Holidays[Date],1,FALSE()))))</f>
        <v>1</v>
      </c>
      <c r="I1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1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 spans="2:11" x14ac:dyDescent="0.3">
      <c r="B194" s="29">
        <v>44121</v>
      </c>
      <c r="C194" s="30">
        <v>44121.875</v>
      </c>
      <c r="D194" s="31">
        <v>1.03</v>
      </c>
      <c r="E194" s="15"/>
      <c r="F194" s="15"/>
      <c r="G194" s="36" t="str">
        <f>TEXT(UsageTable[[#This Row],[Time]],"mm-dd")</f>
        <v>10-17</v>
      </c>
      <c r="H194" s="36" t="b" cm="1">
        <f t="array" ref="H194">OR(WEEKDAY(UsageTable[[#This Row],[Time]])={1,7},NOT(ISERROR(VLOOKUP(DATE(YEAR(UsageTable[[#This Row],[Time]]),MONTH(UsageTable[[#This Row],[Time]]),DAY(UsageTable[[#This Row],[Time]])),Holidays[Date],1,FALSE()))))</f>
        <v>1</v>
      </c>
      <c r="I1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1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 spans="2:11" x14ac:dyDescent="0.3">
      <c r="B195" s="26">
        <v>44121</v>
      </c>
      <c r="C195" s="27">
        <v>44121.916666666664</v>
      </c>
      <c r="D195" s="28">
        <v>1.1299999999999999</v>
      </c>
      <c r="E195" s="15"/>
      <c r="F195" s="15"/>
      <c r="G195" s="36" t="str">
        <f>TEXT(UsageTable[[#This Row],[Time]],"mm-dd")</f>
        <v>10-17</v>
      </c>
      <c r="H195" s="36" t="b" cm="1">
        <f t="array" ref="H195">OR(WEEKDAY(UsageTable[[#This Row],[Time]])={1,7},NOT(ISERROR(VLOOKUP(DATE(YEAR(UsageTable[[#This Row],[Time]]),MONTH(UsageTable[[#This Row],[Time]]),DAY(UsageTable[[#This Row],[Time]])),Holidays[Date],1,FALSE()))))</f>
        <v>1</v>
      </c>
      <c r="I1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 spans="2:11" x14ac:dyDescent="0.3">
      <c r="B196" s="29">
        <v>44121</v>
      </c>
      <c r="C196" s="30">
        <v>44121.958333333336</v>
      </c>
      <c r="D196" s="31">
        <v>1.1000000000000001</v>
      </c>
      <c r="E196" s="15"/>
      <c r="F196" s="15"/>
      <c r="G196" s="36" t="str">
        <f>TEXT(UsageTable[[#This Row],[Time]],"mm-dd")</f>
        <v>10-17</v>
      </c>
      <c r="H196" s="36" t="b" cm="1">
        <f t="array" ref="H196">OR(WEEKDAY(UsageTable[[#This Row],[Time]])={1,7},NOT(ISERROR(VLOOKUP(DATE(YEAR(UsageTable[[#This Row],[Time]]),MONTH(UsageTable[[#This Row],[Time]]),DAY(UsageTable[[#This Row],[Time]])),Holidays[Date],1,FALSE()))))</f>
        <v>1</v>
      </c>
      <c r="I1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 spans="2:11" x14ac:dyDescent="0.3">
      <c r="B197" s="26">
        <v>44122</v>
      </c>
      <c r="C197" s="27">
        <v>44122</v>
      </c>
      <c r="D197" s="28">
        <v>0.34</v>
      </c>
      <c r="E197" s="15"/>
      <c r="F197" s="15"/>
      <c r="G197" s="36" t="str">
        <f>TEXT(UsageTable[[#This Row],[Time]],"mm-dd")</f>
        <v>10-18</v>
      </c>
      <c r="H197" s="36" t="b" cm="1">
        <f t="array" ref="H197">OR(WEEKDAY(UsageTable[[#This Row],[Time]])={1,7},NOT(ISERROR(VLOOKUP(DATE(YEAR(UsageTable[[#This Row],[Time]]),MONTH(UsageTable[[#This Row],[Time]]),DAY(UsageTable[[#This Row],[Time]])),Holidays[Date],1,FALSE()))))</f>
        <v>1</v>
      </c>
      <c r="I1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 spans="2:11" x14ac:dyDescent="0.3">
      <c r="B198" s="29">
        <v>44122</v>
      </c>
      <c r="C198" s="30">
        <v>44122.041666666664</v>
      </c>
      <c r="D198" s="31">
        <v>0.76</v>
      </c>
      <c r="E198" s="15"/>
      <c r="F198" s="15"/>
      <c r="G198" s="36" t="str">
        <f>TEXT(UsageTable[[#This Row],[Time]],"mm-dd")</f>
        <v>10-18</v>
      </c>
      <c r="H198" s="36" t="b" cm="1">
        <f t="array" ref="H198">OR(WEEKDAY(UsageTable[[#This Row],[Time]])={1,7},NOT(ISERROR(VLOOKUP(DATE(YEAR(UsageTable[[#This Row],[Time]]),MONTH(UsageTable[[#This Row],[Time]]),DAY(UsageTable[[#This Row],[Time]])),Holidays[Date],1,FALSE()))))</f>
        <v>1</v>
      </c>
      <c r="I1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 spans="2:11" x14ac:dyDescent="0.3">
      <c r="B199" s="26">
        <v>44122</v>
      </c>
      <c r="C199" s="27">
        <v>44122.083333333336</v>
      </c>
      <c r="D199" s="28">
        <v>0.28999999999999998</v>
      </c>
      <c r="E199" s="15"/>
      <c r="F199" s="15"/>
      <c r="G199" s="36" t="str">
        <f>TEXT(UsageTable[[#This Row],[Time]],"mm-dd")</f>
        <v>10-18</v>
      </c>
      <c r="H199" s="36" t="b" cm="1">
        <f t="array" ref="H199">OR(WEEKDAY(UsageTable[[#This Row],[Time]])={1,7},NOT(ISERROR(VLOOKUP(DATE(YEAR(UsageTable[[#This Row],[Time]]),MONTH(UsageTable[[#This Row],[Time]]),DAY(UsageTable[[#This Row],[Time]])),Holidays[Date],1,FALSE()))))</f>
        <v>1</v>
      </c>
      <c r="I1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 spans="2:11" x14ac:dyDescent="0.3">
      <c r="B200" s="29">
        <v>44122</v>
      </c>
      <c r="C200" s="30">
        <v>44122.125</v>
      </c>
      <c r="D200" s="31">
        <v>0.39</v>
      </c>
      <c r="E200" s="15"/>
      <c r="F200" s="15"/>
      <c r="G200" s="36" t="str">
        <f>TEXT(UsageTable[[#This Row],[Time]],"mm-dd")</f>
        <v>10-18</v>
      </c>
      <c r="H200" s="36" t="b" cm="1">
        <f t="array" ref="H200">OR(WEEKDAY(UsageTable[[#This Row],[Time]])={1,7},NOT(ISERROR(VLOOKUP(DATE(YEAR(UsageTable[[#This Row],[Time]]),MONTH(UsageTable[[#This Row],[Time]]),DAY(UsageTable[[#This Row],[Time]])),Holidays[Date],1,FALSE()))))</f>
        <v>1</v>
      </c>
      <c r="I2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 spans="2:11" x14ac:dyDescent="0.3">
      <c r="B201" s="26">
        <v>44122</v>
      </c>
      <c r="C201" s="27">
        <v>44122.166666666664</v>
      </c>
      <c r="D201" s="28">
        <v>0.3</v>
      </c>
      <c r="E201" s="15"/>
      <c r="F201" s="15"/>
      <c r="G201" s="36" t="str">
        <f>TEXT(UsageTable[[#This Row],[Time]],"mm-dd")</f>
        <v>10-18</v>
      </c>
      <c r="H201" s="36" t="b" cm="1">
        <f t="array" ref="H201">OR(WEEKDAY(UsageTable[[#This Row],[Time]])={1,7},NOT(ISERROR(VLOOKUP(DATE(YEAR(UsageTable[[#This Row],[Time]]),MONTH(UsageTable[[#This Row],[Time]]),DAY(UsageTable[[#This Row],[Time]])),Holidays[Date],1,FALSE()))))</f>
        <v>1</v>
      </c>
      <c r="I2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2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 spans="2:11" x14ac:dyDescent="0.3">
      <c r="B202" s="29">
        <v>44122</v>
      </c>
      <c r="C202" s="30">
        <v>44122.208333333336</v>
      </c>
      <c r="D202" s="31">
        <v>0.77</v>
      </c>
      <c r="E202" s="15"/>
      <c r="F202" s="15"/>
      <c r="G202" s="36" t="str">
        <f>TEXT(UsageTable[[#This Row],[Time]],"mm-dd")</f>
        <v>10-18</v>
      </c>
      <c r="H202" s="36" t="b" cm="1">
        <f t="array" ref="H202">OR(WEEKDAY(UsageTable[[#This Row],[Time]])={1,7},NOT(ISERROR(VLOOKUP(DATE(YEAR(UsageTable[[#This Row],[Time]]),MONTH(UsageTable[[#This Row],[Time]]),DAY(UsageTable[[#This Row],[Time]])),Holidays[Date],1,FALSE()))))</f>
        <v>1</v>
      </c>
      <c r="I2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 spans="2:11" x14ac:dyDescent="0.3">
      <c r="B203" s="26">
        <v>44122</v>
      </c>
      <c r="C203" s="27">
        <v>44122.25</v>
      </c>
      <c r="D203" s="28">
        <v>0.64</v>
      </c>
      <c r="E203" s="15"/>
      <c r="F203" s="15"/>
      <c r="G203" s="36" t="str">
        <f>TEXT(UsageTable[[#This Row],[Time]],"mm-dd")</f>
        <v>10-18</v>
      </c>
      <c r="H203" s="36" t="b" cm="1">
        <f t="array" ref="H203">OR(WEEKDAY(UsageTable[[#This Row],[Time]])={1,7},NOT(ISERROR(VLOOKUP(DATE(YEAR(UsageTable[[#This Row],[Time]]),MONTH(UsageTable[[#This Row],[Time]]),DAY(UsageTable[[#This Row],[Time]])),Holidays[Date],1,FALSE()))))</f>
        <v>1</v>
      </c>
      <c r="I2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2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 spans="2:11" x14ac:dyDescent="0.3">
      <c r="B204" s="29">
        <v>44122</v>
      </c>
      <c r="C204" s="30">
        <v>44122.291666666664</v>
      </c>
      <c r="D204" s="31">
        <v>2.86</v>
      </c>
      <c r="E204" s="15"/>
      <c r="F204" s="15"/>
      <c r="G204" s="36" t="str">
        <f>TEXT(UsageTable[[#This Row],[Time]],"mm-dd")</f>
        <v>10-18</v>
      </c>
      <c r="H204" s="36" t="b" cm="1">
        <f t="array" ref="H204">OR(WEEKDAY(UsageTable[[#This Row],[Time]])={1,7},NOT(ISERROR(VLOOKUP(DATE(YEAR(UsageTable[[#This Row],[Time]]),MONTH(UsageTable[[#This Row],[Time]]),DAY(UsageTable[[#This Row],[Time]])),Holidays[Date],1,FALSE()))))</f>
        <v>1</v>
      </c>
      <c r="I2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2.86</v>
      </c>
      <c r="J2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 spans="2:11" x14ac:dyDescent="0.3">
      <c r="B205" s="26">
        <v>44122</v>
      </c>
      <c r="C205" s="27">
        <v>44122.333333333336</v>
      </c>
      <c r="D205" s="28">
        <v>0.36</v>
      </c>
      <c r="E205" s="15"/>
      <c r="F205" s="15"/>
      <c r="G205" s="36" t="str">
        <f>TEXT(UsageTable[[#This Row],[Time]],"mm-dd")</f>
        <v>10-18</v>
      </c>
      <c r="H205" s="36" t="b" cm="1">
        <f t="array" ref="H205">OR(WEEKDAY(UsageTable[[#This Row],[Time]])={1,7},NOT(ISERROR(VLOOKUP(DATE(YEAR(UsageTable[[#This Row],[Time]]),MONTH(UsageTable[[#This Row],[Time]]),DAY(UsageTable[[#This Row],[Time]])),Holidays[Date],1,FALSE()))))</f>
        <v>1</v>
      </c>
      <c r="I2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 spans="2:11" x14ac:dyDescent="0.3">
      <c r="B206" s="29">
        <v>44122</v>
      </c>
      <c r="C206" s="30">
        <v>44122.375</v>
      </c>
      <c r="D206" s="31">
        <v>2.08</v>
      </c>
      <c r="E206" s="15"/>
      <c r="F206" s="15"/>
      <c r="G206" s="36" t="str">
        <f>TEXT(UsageTable[[#This Row],[Time]],"mm-dd")</f>
        <v>10-18</v>
      </c>
      <c r="H206" s="36" t="b" cm="1">
        <f t="array" ref="H206">OR(WEEKDAY(UsageTable[[#This Row],[Time]])={1,7},NOT(ISERROR(VLOOKUP(DATE(YEAR(UsageTable[[#This Row],[Time]]),MONTH(UsageTable[[#This Row],[Time]]),DAY(UsageTable[[#This Row],[Time]])),Holidays[Date],1,FALSE()))))</f>
        <v>1</v>
      </c>
      <c r="I2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2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 spans="2:11" x14ac:dyDescent="0.3">
      <c r="B207" s="26">
        <v>44122</v>
      </c>
      <c r="C207" s="27">
        <v>44122.416666666664</v>
      </c>
      <c r="D207" s="28">
        <v>2.4</v>
      </c>
      <c r="E207" s="15"/>
      <c r="F207" s="15"/>
      <c r="G207" s="36" t="str">
        <f>TEXT(UsageTable[[#This Row],[Time]],"mm-dd")</f>
        <v>10-18</v>
      </c>
      <c r="H207" s="36" t="b" cm="1">
        <f t="array" ref="H207">OR(WEEKDAY(UsageTable[[#This Row],[Time]])={1,7},NOT(ISERROR(VLOOKUP(DATE(YEAR(UsageTable[[#This Row],[Time]]),MONTH(UsageTable[[#This Row],[Time]]),DAY(UsageTable[[#This Row],[Time]])),Holidays[Date],1,FALSE()))))</f>
        <v>1</v>
      </c>
      <c r="I2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2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 spans="2:11" x14ac:dyDescent="0.3">
      <c r="B208" s="29">
        <v>44122</v>
      </c>
      <c r="C208" s="30">
        <v>44122.458333333336</v>
      </c>
      <c r="D208" s="31">
        <v>0.45</v>
      </c>
      <c r="E208" s="15"/>
      <c r="F208" s="15"/>
      <c r="G208" s="36" t="str">
        <f>TEXT(UsageTable[[#This Row],[Time]],"mm-dd")</f>
        <v>10-18</v>
      </c>
      <c r="H208" s="36" t="b" cm="1">
        <f t="array" ref="H208">OR(WEEKDAY(UsageTable[[#This Row],[Time]])={1,7},NOT(ISERROR(VLOOKUP(DATE(YEAR(UsageTable[[#This Row],[Time]]),MONTH(UsageTable[[#This Row],[Time]]),DAY(UsageTable[[#This Row],[Time]])),Holidays[Date],1,FALSE()))))</f>
        <v>1</v>
      </c>
      <c r="I2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2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 spans="2:11" x14ac:dyDescent="0.3">
      <c r="B209" s="26">
        <v>44122</v>
      </c>
      <c r="C209" s="27">
        <v>44122.5</v>
      </c>
      <c r="D209" s="28">
        <v>2.2000000000000002</v>
      </c>
      <c r="E209" s="15"/>
      <c r="F209" s="15"/>
      <c r="G209" s="36" t="str">
        <f>TEXT(UsageTable[[#This Row],[Time]],"mm-dd")</f>
        <v>10-18</v>
      </c>
      <c r="H209" s="36" t="b" cm="1">
        <f t="array" ref="H209">OR(WEEKDAY(UsageTable[[#This Row],[Time]])={1,7},NOT(ISERROR(VLOOKUP(DATE(YEAR(UsageTable[[#This Row],[Time]]),MONTH(UsageTable[[#This Row],[Time]]),DAY(UsageTable[[#This Row],[Time]])),Holidays[Date],1,FALSE()))))</f>
        <v>1</v>
      </c>
      <c r="I2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2.2000000000000002</v>
      </c>
      <c r="J2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 spans="2:11" x14ac:dyDescent="0.3">
      <c r="B210" s="29">
        <v>44122</v>
      </c>
      <c r="C210" s="30">
        <v>44122.541666666664</v>
      </c>
      <c r="D210" s="31">
        <v>1.25</v>
      </c>
      <c r="E210" s="15"/>
      <c r="F210" s="15"/>
      <c r="G210" s="36" t="str">
        <f>TEXT(UsageTable[[#This Row],[Time]],"mm-dd")</f>
        <v>10-18</v>
      </c>
      <c r="H210" s="36" t="b" cm="1">
        <f t="array" ref="H210">OR(WEEKDAY(UsageTable[[#This Row],[Time]])={1,7},NOT(ISERROR(VLOOKUP(DATE(YEAR(UsageTable[[#This Row],[Time]]),MONTH(UsageTable[[#This Row],[Time]]),DAY(UsageTable[[#This Row],[Time]])),Holidays[Date],1,FALSE()))))</f>
        <v>1</v>
      </c>
      <c r="I2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 spans="2:11" x14ac:dyDescent="0.3">
      <c r="B211" s="26">
        <v>44122</v>
      </c>
      <c r="C211" s="27">
        <v>44122.583333333336</v>
      </c>
      <c r="D211" s="28">
        <v>0.92</v>
      </c>
      <c r="E211" s="15"/>
      <c r="F211" s="15"/>
      <c r="G211" s="36" t="str">
        <f>TEXT(UsageTable[[#This Row],[Time]],"mm-dd")</f>
        <v>10-18</v>
      </c>
      <c r="H211" s="36" t="b" cm="1">
        <f t="array" ref="H211">OR(WEEKDAY(UsageTable[[#This Row],[Time]])={1,7},NOT(ISERROR(VLOOKUP(DATE(YEAR(UsageTable[[#This Row],[Time]]),MONTH(UsageTable[[#This Row],[Time]]),DAY(UsageTable[[#This Row],[Time]])),Holidays[Date],1,FALSE()))))</f>
        <v>1</v>
      </c>
      <c r="I2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 spans="2:11" x14ac:dyDescent="0.3">
      <c r="B212" s="29">
        <v>44122</v>
      </c>
      <c r="C212" s="30">
        <v>44122.625</v>
      </c>
      <c r="D212" s="31">
        <v>0.41</v>
      </c>
      <c r="E212" s="15"/>
      <c r="F212" s="15"/>
      <c r="G212" s="36" t="str">
        <f>TEXT(UsageTable[[#This Row],[Time]],"mm-dd")</f>
        <v>10-18</v>
      </c>
      <c r="H212" s="36" t="b" cm="1">
        <f t="array" ref="H212">OR(WEEKDAY(UsageTable[[#This Row],[Time]])={1,7},NOT(ISERROR(VLOOKUP(DATE(YEAR(UsageTable[[#This Row],[Time]]),MONTH(UsageTable[[#This Row],[Time]]),DAY(UsageTable[[#This Row],[Time]])),Holidays[Date],1,FALSE()))))</f>
        <v>1</v>
      </c>
      <c r="I2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 spans="2:11" x14ac:dyDescent="0.3">
      <c r="B213" s="26">
        <v>44122</v>
      </c>
      <c r="C213" s="27">
        <v>44122.666666666664</v>
      </c>
      <c r="D213" s="28">
        <v>2.0499999999999998</v>
      </c>
      <c r="E213" s="15"/>
      <c r="F213" s="15"/>
      <c r="G213" s="36" t="str">
        <f>TEXT(UsageTable[[#This Row],[Time]],"mm-dd")</f>
        <v>10-18</v>
      </c>
      <c r="H213" s="36" t="b" cm="1">
        <f t="array" ref="H213">OR(WEEKDAY(UsageTable[[#This Row],[Time]])={1,7},NOT(ISERROR(VLOOKUP(DATE(YEAR(UsageTable[[#This Row],[Time]]),MONTH(UsageTable[[#This Row],[Time]]),DAY(UsageTable[[#This Row],[Time]])),Holidays[Date],1,FALSE()))))</f>
        <v>1</v>
      </c>
      <c r="I2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2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 spans="2:11" x14ac:dyDescent="0.3">
      <c r="B214" s="29">
        <v>44122</v>
      </c>
      <c r="C214" s="30">
        <v>44122.708333333336</v>
      </c>
      <c r="D214" s="31">
        <v>3.69</v>
      </c>
      <c r="E214" s="15"/>
      <c r="F214" s="15"/>
      <c r="G214" s="36" t="str">
        <f>TEXT(UsageTable[[#This Row],[Time]],"mm-dd")</f>
        <v>10-18</v>
      </c>
      <c r="H214" s="36" t="b" cm="1">
        <f t="array" ref="H214">OR(WEEKDAY(UsageTable[[#This Row],[Time]])={1,7},NOT(ISERROR(VLOOKUP(DATE(YEAR(UsageTable[[#This Row],[Time]]),MONTH(UsageTable[[#This Row],[Time]]),DAY(UsageTable[[#This Row],[Time]])),Holidays[Date],1,FALSE()))))</f>
        <v>1</v>
      </c>
      <c r="I2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3.69</v>
      </c>
      <c r="J2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 spans="2:11" x14ac:dyDescent="0.3">
      <c r="B215" s="26">
        <v>44122</v>
      </c>
      <c r="C215" s="27">
        <v>44122.75</v>
      </c>
      <c r="D215" s="28">
        <v>1.52</v>
      </c>
      <c r="E215" s="15"/>
      <c r="F215" s="15"/>
      <c r="G215" s="36" t="str">
        <f>TEXT(UsageTable[[#This Row],[Time]],"mm-dd")</f>
        <v>10-18</v>
      </c>
      <c r="H215" s="36" t="b" cm="1">
        <f t="array" ref="H215">OR(WEEKDAY(UsageTable[[#This Row],[Time]])={1,7},NOT(ISERROR(VLOOKUP(DATE(YEAR(UsageTable[[#This Row],[Time]]),MONTH(UsageTable[[#This Row],[Time]]),DAY(UsageTable[[#This Row],[Time]])),Holidays[Date],1,FALSE()))))</f>
        <v>1</v>
      </c>
      <c r="I2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2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 spans="2:11" x14ac:dyDescent="0.3">
      <c r="B216" s="29">
        <v>44122</v>
      </c>
      <c r="C216" s="30">
        <v>44122.791666666664</v>
      </c>
      <c r="D216" s="31">
        <v>1.35</v>
      </c>
      <c r="E216" s="15"/>
      <c r="F216" s="15"/>
      <c r="G216" s="36" t="str">
        <f>TEXT(UsageTable[[#This Row],[Time]],"mm-dd")</f>
        <v>10-18</v>
      </c>
      <c r="H216" s="36" t="b" cm="1">
        <f t="array" ref="H216">OR(WEEKDAY(UsageTable[[#This Row],[Time]])={1,7},NOT(ISERROR(VLOOKUP(DATE(YEAR(UsageTable[[#This Row],[Time]]),MONTH(UsageTable[[#This Row],[Time]]),DAY(UsageTable[[#This Row],[Time]])),Holidays[Date],1,FALSE()))))</f>
        <v>1</v>
      </c>
      <c r="I2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2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 spans="2:11" x14ac:dyDescent="0.3">
      <c r="B217" s="26">
        <v>44122</v>
      </c>
      <c r="C217" s="27">
        <v>44122.833333333336</v>
      </c>
      <c r="D217" s="28">
        <v>0.66</v>
      </c>
      <c r="E217" s="15"/>
      <c r="F217" s="15"/>
      <c r="G217" s="36" t="str">
        <f>TEXT(UsageTable[[#This Row],[Time]],"mm-dd")</f>
        <v>10-18</v>
      </c>
      <c r="H217" s="36" t="b" cm="1">
        <f t="array" ref="H217">OR(WEEKDAY(UsageTable[[#This Row],[Time]])={1,7},NOT(ISERROR(VLOOKUP(DATE(YEAR(UsageTable[[#This Row],[Time]]),MONTH(UsageTable[[#This Row],[Time]]),DAY(UsageTable[[#This Row],[Time]])),Holidays[Date],1,FALSE()))))</f>
        <v>1</v>
      </c>
      <c r="I2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2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 spans="2:11" x14ac:dyDescent="0.3">
      <c r="B218" s="29">
        <v>44122</v>
      </c>
      <c r="C218" s="30">
        <v>44122.875</v>
      </c>
      <c r="D218" s="31">
        <v>1.07</v>
      </c>
      <c r="E218" s="15"/>
      <c r="F218" s="15"/>
      <c r="G218" s="36" t="str">
        <f>TEXT(UsageTable[[#This Row],[Time]],"mm-dd")</f>
        <v>10-18</v>
      </c>
      <c r="H218" s="36" t="b" cm="1">
        <f t="array" ref="H218">OR(WEEKDAY(UsageTable[[#This Row],[Time]])={1,7},NOT(ISERROR(VLOOKUP(DATE(YEAR(UsageTable[[#This Row],[Time]]),MONTH(UsageTable[[#This Row],[Time]]),DAY(UsageTable[[#This Row],[Time]])),Holidays[Date],1,FALSE()))))</f>
        <v>1</v>
      </c>
      <c r="I2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2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 spans="2:11" x14ac:dyDescent="0.3">
      <c r="B219" s="26">
        <v>44122</v>
      </c>
      <c r="C219" s="27">
        <v>44122.916666666664</v>
      </c>
      <c r="D219" s="28">
        <v>3</v>
      </c>
      <c r="E219" s="15"/>
      <c r="F219" s="15"/>
      <c r="G219" s="36" t="str">
        <f>TEXT(UsageTable[[#This Row],[Time]],"mm-dd")</f>
        <v>10-18</v>
      </c>
      <c r="H219" s="36" t="b" cm="1">
        <f t="array" ref="H219">OR(WEEKDAY(UsageTable[[#This Row],[Time]])={1,7},NOT(ISERROR(VLOOKUP(DATE(YEAR(UsageTable[[#This Row],[Time]]),MONTH(UsageTable[[#This Row],[Time]]),DAY(UsageTable[[#This Row],[Time]])),Holidays[Date],1,FALSE()))))</f>
        <v>1</v>
      </c>
      <c r="I2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v>
      </c>
      <c r="J2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 spans="2:11" x14ac:dyDescent="0.3">
      <c r="B220" s="29">
        <v>44122</v>
      </c>
      <c r="C220" s="30">
        <v>44122.958333333336</v>
      </c>
      <c r="D220" s="31">
        <v>0.84</v>
      </c>
      <c r="E220" s="15"/>
      <c r="F220" s="15"/>
      <c r="G220" s="36" t="str">
        <f>TEXT(UsageTable[[#This Row],[Time]],"mm-dd")</f>
        <v>10-18</v>
      </c>
      <c r="H220" s="36" t="b" cm="1">
        <f t="array" ref="H220">OR(WEEKDAY(UsageTable[[#This Row],[Time]])={1,7},NOT(ISERROR(VLOOKUP(DATE(YEAR(UsageTable[[#This Row],[Time]]),MONTH(UsageTable[[#This Row],[Time]]),DAY(UsageTable[[#This Row],[Time]])),Holidays[Date],1,FALSE()))))</f>
        <v>1</v>
      </c>
      <c r="I2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2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 spans="2:11" x14ac:dyDescent="0.3">
      <c r="B221" s="26">
        <v>44123</v>
      </c>
      <c r="C221" s="27">
        <v>44123</v>
      </c>
      <c r="D221" s="28">
        <v>0.37</v>
      </c>
      <c r="E221" s="15"/>
      <c r="F221" s="15"/>
      <c r="G221" s="36" t="str">
        <f>TEXT(UsageTable[[#This Row],[Time]],"mm-dd")</f>
        <v>10-19</v>
      </c>
      <c r="H221" s="36" t="b" cm="1">
        <f t="array" ref="H221">OR(WEEKDAY(UsageTable[[#This Row],[Time]])={1,7},NOT(ISERROR(VLOOKUP(DATE(YEAR(UsageTable[[#This Row],[Time]]),MONTH(UsageTable[[#This Row],[Time]]),DAY(UsageTable[[#This Row],[Time]])),Holidays[Date],1,FALSE()))))</f>
        <v>0</v>
      </c>
      <c r="I2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 spans="2:11" x14ac:dyDescent="0.3">
      <c r="B222" s="29">
        <v>44123</v>
      </c>
      <c r="C222" s="30">
        <v>44123.041666666664</v>
      </c>
      <c r="D222" s="31">
        <v>0.31</v>
      </c>
      <c r="E222" s="15"/>
      <c r="F222" s="15"/>
      <c r="G222" s="36" t="str">
        <f>TEXT(UsageTable[[#This Row],[Time]],"mm-dd")</f>
        <v>10-19</v>
      </c>
      <c r="H222" s="36" t="b" cm="1">
        <f t="array" ref="H222">OR(WEEKDAY(UsageTable[[#This Row],[Time]])={1,7},NOT(ISERROR(VLOOKUP(DATE(YEAR(UsageTable[[#This Row],[Time]]),MONTH(UsageTable[[#This Row],[Time]]),DAY(UsageTable[[#This Row],[Time]])),Holidays[Date],1,FALSE()))))</f>
        <v>0</v>
      </c>
      <c r="I2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 spans="2:11" x14ac:dyDescent="0.3">
      <c r="B223" s="26">
        <v>44123</v>
      </c>
      <c r="C223" s="27">
        <v>44123.083333333336</v>
      </c>
      <c r="D223" s="28">
        <v>0.44</v>
      </c>
      <c r="E223" s="15"/>
      <c r="F223" s="15"/>
      <c r="G223" s="36" t="str">
        <f>TEXT(UsageTable[[#This Row],[Time]],"mm-dd")</f>
        <v>10-19</v>
      </c>
      <c r="H223" s="36" t="b" cm="1">
        <f t="array" ref="H223">OR(WEEKDAY(UsageTable[[#This Row],[Time]])={1,7},NOT(ISERROR(VLOOKUP(DATE(YEAR(UsageTable[[#This Row],[Time]]),MONTH(UsageTable[[#This Row],[Time]]),DAY(UsageTable[[#This Row],[Time]])),Holidays[Date],1,FALSE()))))</f>
        <v>0</v>
      </c>
      <c r="I2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2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 spans="2:11" x14ac:dyDescent="0.3">
      <c r="B224" s="29">
        <v>44123</v>
      </c>
      <c r="C224" s="30">
        <v>44123.125</v>
      </c>
      <c r="D224" s="31">
        <v>0.63</v>
      </c>
      <c r="E224" s="15"/>
      <c r="F224" s="15"/>
      <c r="G224" s="36" t="str">
        <f>TEXT(UsageTable[[#This Row],[Time]],"mm-dd")</f>
        <v>10-19</v>
      </c>
      <c r="H224" s="36" t="b" cm="1">
        <f t="array" ref="H224">OR(WEEKDAY(UsageTable[[#This Row],[Time]])={1,7},NOT(ISERROR(VLOOKUP(DATE(YEAR(UsageTable[[#This Row],[Time]]),MONTH(UsageTable[[#This Row],[Time]]),DAY(UsageTable[[#This Row],[Time]])),Holidays[Date],1,FALSE()))))</f>
        <v>0</v>
      </c>
      <c r="I2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2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 spans="2:11" x14ac:dyDescent="0.3">
      <c r="B225" s="26">
        <v>44123</v>
      </c>
      <c r="C225" s="27">
        <v>44123.166666666664</v>
      </c>
      <c r="D225" s="28">
        <v>0.35</v>
      </c>
      <c r="E225" s="15"/>
      <c r="F225" s="15"/>
      <c r="G225" s="36" t="str">
        <f>TEXT(UsageTable[[#This Row],[Time]],"mm-dd")</f>
        <v>10-19</v>
      </c>
      <c r="H225" s="36" t="b" cm="1">
        <f t="array" ref="H225">OR(WEEKDAY(UsageTable[[#This Row],[Time]])={1,7},NOT(ISERROR(VLOOKUP(DATE(YEAR(UsageTable[[#This Row],[Time]]),MONTH(UsageTable[[#This Row],[Time]]),DAY(UsageTable[[#This Row],[Time]])),Holidays[Date],1,FALSE()))))</f>
        <v>0</v>
      </c>
      <c r="I2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 spans="2:11" x14ac:dyDescent="0.3">
      <c r="B226" s="29">
        <v>44123</v>
      </c>
      <c r="C226" s="30">
        <v>44123.208333333336</v>
      </c>
      <c r="D226" s="31">
        <v>0.63</v>
      </c>
      <c r="E226" s="15"/>
      <c r="F226" s="15"/>
      <c r="G226" s="36" t="str">
        <f>TEXT(UsageTable[[#This Row],[Time]],"mm-dd")</f>
        <v>10-19</v>
      </c>
      <c r="H226" s="36" t="b" cm="1">
        <f t="array" ref="H226">OR(WEEKDAY(UsageTable[[#This Row],[Time]])={1,7},NOT(ISERROR(VLOOKUP(DATE(YEAR(UsageTable[[#This Row],[Time]]),MONTH(UsageTable[[#This Row],[Time]]),DAY(UsageTable[[#This Row],[Time]])),Holidays[Date],1,FALSE()))))</f>
        <v>0</v>
      </c>
      <c r="I2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2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 spans="2:11" x14ac:dyDescent="0.3">
      <c r="B227" s="26">
        <v>44123</v>
      </c>
      <c r="C227" s="27">
        <v>44123.25</v>
      </c>
      <c r="D227" s="28">
        <v>1.6</v>
      </c>
      <c r="E227" s="15"/>
      <c r="F227" s="15"/>
      <c r="G227" s="36" t="str">
        <f>TEXT(UsageTable[[#This Row],[Time]],"mm-dd")</f>
        <v>10-19</v>
      </c>
      <c r="H227" s="36" t="b" cm="1">
        <f t="array" ref="H227">OR(WEEKDAY(UsageTable[[#This Row],[Time]])={1,7},NOT(ISERROR(VLOOKUP(DATE(YEAR(UsageTable[[#This Row],[Time]]),MONTH(UsageTable[[#This Row],[Time]]),DAY(UsageTable[[#This Row],[Time]])),Holidays[Date],1,FALSE()))))</f>
        <v>0</v>
      </c>
      <c r="I2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2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 spans="2:11" x14ac:dyDescent="0.3">
      <c r="B228" s="29">
        <v>44123</v>
      </c>
      <c r="C228" s="30">
        <v>44123.291666666664</v>
      </c>
      <c r="D228" s="31">
        <v>1.1100000000000001</v>
      </c>
      <c r="E228" s="15"/>
      <c r="F228" s="15"/>
      <c r="G228" s="36" t="str">
        <f>TEXT(UsageTable[[#This Row],[Time]],"mm-dd")</f>
        <v>10-19</v>
      </c>
      <c r="H228" s="36" t="b" cm="1">
        <f t="array" ref="H228">OR(WEEKDAY(UsageTable[[#This Row],[Time]])={1,7},NOT(ISERROR(VLOOKUP(DATE(YEAR(UsageTable[[#This Row],[Time]]),MONTH(UsageTable[[#This Row],[Time]]),DAY(UsageTable[[#This Row],[Time]])),Holidays[Date],1,FALSE()))))</f>
        <v>0</v>
      </c>
      <c r="I2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1.1100000000000001</v>
      </c>
      <c r="K2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 spans="2:11" x14ac:dyDescent="0.3">
      <c r="B229" s="26">
        <v>44123</v>
      </c>
      <c r="C229" s="27">
        <v>44123.333333333336</v>
      </c>
      <c r="D229" s="28">
        <v>1.21</v>
      </c>
      <c r="E229" s="15"/>
      <c r="F229" s="15"/>
      <c r="G229" s="36" t="str">
        <f>TEXT(UsageTable[[#This Row],[Time]],"mm-dd")</f>
        <v>10-19</v>
      </c>
      <c r="H229" s="36" t="b" cm="1">
        <f t="array" ref="H229">OR(WEEKDAY(UsageTable[[#This Row],[Time]])={1,7},NOT(ISERROR(VLOOKUP(DATE(YEAR(UsageTable[[#This Row],[Time]]),MONTH(UsageTable[[#This Row],[Time]]),DAY(UsageTable[[#This Row],[Time]])),Holidays[Date],1,FALSE()))))</f>
        <v>0</v>
      </c>
      <c r="I2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1.21</v>
      </c>
      <c r="K2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 spans="2:11" x14ac:dyDescent="0.3">
      <c r="B230" s="29">
        <v>44123</v>
      </c>
      <c r="C230" s="30">
        <v>44123.375</v>
      </c>
      <c r="D230" s="31">
        <v>5.39</v>
      </c>
      <c r="E230" s="15"/>
      <c r="F230" s="15"/>
      <c r="G230" s="36" t="str">
        <f>TEXT(UsageTable[[#This Row],[Time]],"mm-dd")</f>
        <v>10-19</v>
      </c>
      <c r="H230" s="36" t="b" cm="1">
        <f t="array" ref="H230">OR(WEEKDAY(UsageTable[[#This Row],[Time]])={1,7},NOT(ISERROR(VLOOKUP(DATE(YEAR(UsageTable[[#This Row],[Time]]),MONTH(UsageTable[[#This Row],[Time]]),DAY(UsageTable[[#This Row],[Time]])),Holidays[Date],1,FALSE()))))</f>
        <v>0</v>
      </c>
      <c r="I2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5.39</v>
      </c>
      <c r="K2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 spans="2:11" x14ac:dyDescent="0.3">
      <c r="B231" s="26">
        <v>44123</v>
      </c>
      <c r="C231" s="27">
        <v>44123.416666666664</v>
      </c>
      <c r="D231" s="28">
        <v>2.0299999999999998</v>
      </c>
      <c r="E231" s="15"/>
      <c r="F231" s="15"/>
      <c r="G231" s="36" t="str">
        <f>TEXT(UsageTable[[#This Row],[Time]],"mm-dd")</f>
        <v>10-19</v>
      </c>
      <c r="H231" s="36" t="b" cm="1">
        <f t="array" ref="H231">OR(WEEKDAY(UsageTable[[#This Row],[Time]])={1,7},NOT(ISERROR(VLOOKUP(DATE(YEAR(UsageTable[[#This Row],[Time]]),MONTH(UsageTable[[#This Row],[Time]]),DAY(UsageTable[[#This Row],[Time]])),Holidays[Date],1,FALSE()))))</f>
        <v>0</v>
      </c>
      <c r="I2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2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 spans="2:11" x14ac:dyDescent="0.3">
      <c r="B232" s="29">
        <v>44123</v>
      </c>
      <c r="C232" s="30">
        <v>44123.458333333336</v>
      </c>
      <c r="D232" s="31">
        <v>0.79</v>
      </c>
      <c r="E232" s="15"/>
      <c r="F232" s="15"/>
      <c r="G232" s="36" t="str">
        <f>TEXT(UsageTable[[#This Row],[Time]],"mm-dd")</f>
        <v>10-19</v>
      </c>
      <c r="H232" s="36" t="b" cm="1">
        <f t="array" ref="H232">OR(WEEKDAY(UsageTable[[#This Row],[Time]])={1,7},NOT(ISERROR(VLOOKUP(DATE(YEAR(UsageTable[[#This Row],[Time]]),MONTH(UsageTable[[#This Row],[Time]]),DAY(UsageTable[[#This Row],[Time]])),Holidays[Date],1,FALSE()))))</f>
        <v>0</v>
      </c>
      <c r="I2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0.79</v>
      </c>
    </row>
    <row r="233" spans="2:11" x14ac:dyDescent="0.3">
      <c r="B233" s="26">
        <v>44123</v>
      </c>
      <c r="C233" s="27">
        <v>44123.5</v>
      </c>
      <c r="D233" s="28">
        <v>1.57</v>
      </c>
      <c r="E233" s="15"/>
      <c r="F233" s="15"/>
      <c r="G233" s="36" t="str">
        <f>TEXT(UsageTable[[#This Row],[Time]],"mm-dd")</f>
        <v>10-19</v>
      </c>
      <c r="H233" s="36" t="b" cm="1">
        <f t="array" ref="H233">OR(WEEKDAY(UsageTable[[#This Row],[Time]])={1,7},NOT(ISERROR(VLOOKUP(DATE(YEAR(UsageTable[[#This Row],[Time]]),MONTH(UsageTable[[#This Row],[Time]]),DAY(UsageTable[[#This Row],[Time]])),Holidays[Date],1,FALSE()))))</f>
        <v>0</v>
      </c>
      <c r="I2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1.57</v>
      </c>
    </row>
    <row r="234" spans="2:11" x14ac:dyDescent="0.3">
      <c r="B234" s="29">
        <v>44123</v>
      </c>
      <c r="C234" s="30">
        <v>44123.541666666664</v>
      </c>
      <c r="D234" s="31">
        <v>0.76</v>
      </c>
      <c r="E234" s="15"/>
      <c r="F234" s="15"/>
      <c r="G234" s="36" t="str">
        <f>TEXT(UsageTable[[#This Row],[Time]],"mm-dd")</f>
        <v>10-19</v>
      </c>
      <c r="H234" s="36" t="b" cm="1">
        <f t="array" ref="H234">OR(WEEKDAY(UsageTable[[#This Row],[Time]])={1,7},NOT(ISERROR(VLOOKUP(DATE(YEAR(UsageTable[[#This Row],[Time]]),MONTH(UsageTable[[#This Row],[Time]]),DAY(UsageTable[[#This Row],[Time]])),Holidays[Date],1,FALSE()))))</f>
        <v>0</v>
      </c>
      <c r="I2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0.76</v>
      </c>
    </row>
    <row r="235" spans="2:11" x14ac:dyDescent="0.3">
      <c r="B235" s="26">
        <v>44123</v>
      </c>
      <c r="C235" s="27">
        <v>44123.583333333336</v>
      </c>
      <c r="D235" s="28">
        <v>1.31</v>
      </c>
      <c r="E235" s="15"/>
      <c r="F235" s="15"/>
      <c r="G235" s="36" t="str">
        <f>TEXT(UsageTable[[#This Row],[Time]],"mm-dd")</f>
        <v>10-19</v>
      </c>
      <c r="H235" s="36" t="b" cm="1">
        <f t="array" ref="H235">OR(WEEKDAY(UsageTable[[#This Row],[Time]])={1,7},NOT(ISERROR(VLOOKUP(DATE(YEAR(UsageTable[[#This Row],[Time]]),MONTH(UsageTable[[#This Row],[Time]]),DAY(UsageTable[[#This Row],[Time]])),Holidays[Date],1,FALSE()))))</f>
        <v>0</v>
      </c>
      <c r="I2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1.31</v>
      </c>
    </row>
    <row r="236" spans="2:11" x14ac:dyDescent="0.3">
      <c r="B236" s="29">
        <v>44123</v>
      </c>
      <c r="C236" s="30">
        <v>44123.625</v>
      </c>
      <c r="D236" s="31">
        <v>0.43</v>
      </c>
      <c r="E236" s="15"/>
      <c r="F236" s="15"/>
      <c r="G236" s="36" t="str">
        <f>TEXT(UsageTable[[#This Row],[Time]],"mm-dd")</f>
        <v>10-19</v>
      </c>
      <c r="H236" s="36" t="b" cm="1">
        <f t="array" ref="H236">OR(WEEKDAY(UsageTable[[#This Row],[Time]])={1,7},NOT(ISERROR(VLOOKUP(DATE(YEAR(UsageTable[[#This Row],[Time]]),MONTH(UsageTable[[#This Row],[Time]]),DAY(UsageTable[[#This Row],[Time]])),Holidays[Date],1,FALSE()))))</f>
        <v>0</v>
      </c>
      <c r="I2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0.43</v>
      </c>
    </row>
    <row r="237" spans="2:11" x14ac:dyDescent="0.3">
      <c r="B237" s="26">
        <v>44123</v>
      </c>
      <c r="C237" s="27">
        <v>44123.666666666664</v>
      </c>
      <c r="D237" s="28">
        <v>2.25</v>
      </c>
      <c r="E237" s="15"/>
      <c r="F237" s="15"/>
      <c r="G237" s="36" t="str">
        <f>TEXT(UsageTable[[#This Row],[Time]],"mm-dd")</f>
        <v>10-19</v>
      </c>
      <c r="H237" s="36" t="b" cm="1">
        <f t="array" ref="H237">OR(WEEKDAY(UsageTable[[#This Row],[Time]])={1,7},NOT(ISERROR(VLOOKUP(DATE(YEAR(UsageTable[[#This Row],[Time]]),MONTH(UsageTable[[#This Row],[Time]]),DAY(UsageTable[[#This Row],[Time]])),Holidays[Date],1,FALSE()))))</f>
        <v>0</v>
      </c>
      <c r="I2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v>
      </c>
    </row>
    <row r="238" spans="2:11" x14ac:dyDescent="0.3">
      <c r="B238" s="29">
        <v>44123</v>
      </c>
      <c r="C238" s="30">
        <v>44123.708333333336</v>
      </c>
      <c r="D238" s="31">
        <v>2.15</v>
      </c>
      <c r="E238" s="15"/>
      <c r="F238" s="15"/>
      <c r="G238" s="36" t="str">
        <f>TEXT(UsageTable[[#This Row],[Time]],"mm-dd")</f>
        <v>10-19</v>
      </c>
      <c r="H238" s="36" t="b" cm="1">
        <f t="array" ref="H238">OR(WEEKDAY(UsageTable[[#This Row],[Time]])={1,7},NOT(ISERROR(VLOOKUP(DATE(YEAR(UsageTable[[#This Row],[Time]]),MONTH(UsageTable[[#This Row],[Time]]),DAY(UsageTable[[#This Row],[Time]])),Holidays[Date],1,FALSE()))))</f>
        <v>0</v>
      </c>
      <c r="I2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2.15</v>
      </c>
      <c r="K2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 spans="2:11" x14ac:dyDescent="0.3">
      <c r="B239" s="26">
        <v>44123</v>
      </c>
      <c r="C239" s="27">
        <v>44123.75</v>
      </c>
      <c r="D239" s="28">
        <v>2.37</v>
      </c>
      <c r="E239" s="15"/>
      <c r="F239" s="15"/>
      <c r="G239" s="36" t="str">
        <f>TEXT(UsageTable[[#This Row],[Time]],"mm-dd")</f>
        <v>10-19</v>
      </c>
      <c r="H239" s="36" t="b" cm="1">
        <f t="array" ref="H239">OR(WEEKDAY(UsageTable[[#This Row],[Time]])={1,7},NOT(ISERROR(VLOOKUP(DATE(YEAR(UsageTable[[#This Row],[Time]]),MONTH(UsageTable[[#This Row],[Time]]),DAY(UsageTable[[#This Row],[Time]])),Holidays[Date],1,FALSE()))))</f>
        <v>0</v>
      </c>
      <c r="I2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2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 spans="2:11" x14ac:dyDescent="0.3">
      <c r="B240" s="29">
        <v>44123</v>
      </c>
      <c r="C240" s="30">
        <v>44123.791666666664</v>
      </c>
      <c r="D240" s="31">
        <v>1.4</v>
      </c>
      <c r="E240" s="15"/>
      <c r="F240" s="15"/>
      <c r="G240" s="36" t="str">
        <f>TEXT(UsageTable[[#This Row],[Time]],"mm-dd")</f>
        <v>10-19</v>
      </c>
      <c r="H240" s="36" t="b" cm="1">
        <f t="array" ref="H240">OR(WEEKDAY(UsageTable[[#This Row],[Time]])={1,7},NOT(ISERROR(VLOOKUP(DATE(YEAR(UsageTable[[#This Row],[Time]]),MONTH(UsageTable[[#This Row],[Time]]),DAY(UsageTable[[#This Row],[Time]])),Holidays[Date],1,FALSE()))))</f>
        <v>0</v>
      </c>
      <c r="I2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v>
      </c>
      <c r="J2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 spans="2:11" x14ac:dyDescent="0.3">
      <c r="B241" s="26">
        <v>44123</v>
      </c>
      <c r="C241" s="27">
        <v>44123.833333333336</v>
      </c>
      <c r="D241" s="28">
        <v>1.17</v>
      </c>
      <c r="E241" s="15"/>
      <c r="F241" s="15"/>
      <c r="G241" s="36" t="str">
        <f>TEXT(UsageTable[[#This Row],[Time]],"mm-dd")</f>
        <v>10-19</v>
      </c>
      <c r="H241" s="36" t="b" cm="1">
        <f t="array" ref="H241">OR(WEEKDAY(UsageTable[[#This Row],[Time]])={1,7},NOT(ISERROR(VLOOKUP(DATE(YEAR(UsageTable[[#This Row],[Time]]),MONTH(UsageTable[[#This Row],[Time]]),DAY(UsageTable[[#This Row],[Time]])),Holidays[Date],1,FALSE()))))</f>
        <v>0</v>
      </c>
      <c r="I2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2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 spans="2:11" x14ac:dyDescent="0.3">
      <c r="B242" s="29">
        <v>44123</v>
      </c>
      <c r="C242" s="30">
        <v>44123.875</v>
      </c>
      <c r="D242" s="31">
        <v>0.52</v>
      </c>
      <c r="E242" s="15"/>
      <c r="F242" s="15"/>
      <c r="G242" s="36" t="str">
        <f>TEXT(UsageTable[[#This Row],[Time]],"mm-dd")</f>
        <v>10-19</v>
      </c>
      <c r="H242" s="36" t="b" cm="1">
        <f t="array" ref="H242">OR(WEEKDAY(UsageTable[[#This Row],[Time]])={1,7},NOT(ISERROR(VLOOKUP(DATE(YEAR(UsageTable[[#This Row],[Time]]),MONTH(UsageTable[[#This Row],[Time]]),DAY(UsageTable[[#This Row],[Time]])),Holidays[Date],1,FALSE()))))</f>
        <v>0</v>
      </c>
      <c r="I2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2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 spans="2:11" x14ac:dyDescent="0.3">
      <c r="B243" s="26">
        <v>44123</v>
      </c>
      <c r="C243" s="27">
        <v>44123.916666666664</v>
      </c>
      <c r="D243" s="28">
        <v>1.05</v>
      </c>
      <c r="E243" s="15"/>
      <c r="F243" s="15"/>
      <c r="G243" s="36" t="str">
        <f>TEXT(UsageTable[[#This Row],[Time]],"mm-dd")</f>
        <v>10-19</v>
      </c>
      <c r="H243" s="36" t="b" cm="1">
        <f t="array" ref="H243">OR(WEEKDAY(UsageTable[[#This Row],[Time]])={1,7},NOT(ISERROR(VLOOKUP(DATE(YEAR(UsageTable[[#This Row],[Time]]),MONTH(UsageTable[[#This Row],[Time]]),DAY(UsageTable[[#This Row],[Time]])),Holidays[Date],1,FALSE()))))</f>
        <v>0</v>
      </c>
      <c r="I2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2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 spans="2:11" x14ac:dyDescent="0.3">
      <c r="B244" s="29">
        <v>44123</v>
      </c>
      <c r="C244" s="30">
        <v>44123.958333333336</v>
      </c>
      <c r="D244" s="31">
        <v>0.6</v>
      </c>
      <c r="E244" s="15"/>
      <c r="F244" s="15"/>
      <c r="G244" s="36" t="str">
        <f>TEXT(UsageTable[[#This Row],[Time]],"mm-dd")</f>
        <v>10-19</v>
      </c>
      <c r="H244" s="36" t="b" cm="1">
        <f t="array" ref="H244">OR(WEEKDAY(UsageTable[[#This Row],[Time]])={1,7},NOT(ISERROR(VLOOKUP(DATE(YEAR(UsageTable[[#This Row],[Time]]),MONTH(UsageTable[[#This Row],[Time]]),DAY(UsageTable[[#This Row],[Time]])),Holidays[Date],1,FALSE()))))</f>
        <v>0</v>
      </c>
      <c r="I2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2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 spans="2:11" x14ac:dyDescent="0.3">
      <c r="B245" s="26">
        <v>44124</v>
      </c>
      <c r="C245" s="27">
        <v>44124</v>
      </c>
      <c r="D245" s="28">
        <v>0.85</v>
      </c>
      <c r="E245" s="15"/>
      <c r="F245" s="15"/>
      <c r="G245" s="36" t="str">
        <f>TEXT(UsageTable[[#This Row],[Time]],"mm-dd")</f>
        <v>10-20</v>
      </c>
      <c r="H245" s="36" t="b" cm="1">
        <f t="array" ref="H245">OR(WEEKDAY(UsageTable[[#This Row],[Time]])={1,7},NOT(ISERROR(VLOOKUP(DATE(YEAR(UsageTable[[#This Row],[Time]]),MONTH(UsageTable[[#This Row],[Time]]),DAY(UsageTable[[#This Row],[Time]])),Holidays[Date],1,FALSE()))))</f>
        <v>0</v>
      </c>
      <c r="I2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2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 spans="2:11" x14ac:dyDescent="0.3">
      <c r="B246" s="29">
        <v>44124</v>
      </c>
      <c r="C246" s="30">
        <v>44124.041666666664</v>
      </c>
      <c r="D246" s="31">
        <v>0.34</v>
      </c>
      <c r="E246" s="15"/>
      <c r="F246" s="15"/>
      <c r="G246" s="36" t="str">
        <f>TEXT(UsageTable[[#This Row],[Time]],"mm-dd")</f>
        <v>10-20</v>
      </c>
      <c r="H246" s="36" t="b" cm="1">
        <f t="array" ref="H246">OR(WEEKDAY(UsageTable[[#This Row],[Time]])={1,7},NOT(ISERROR(VLOOKUP(DATE(YEAR(UsageTable[[#This Row],[Time]]),MONTH(UsageTable[[#This Row],[Time]]),DAY(UsageTable[[#This Row],[Time]])),Holidays[Date],1,FALSE()))))</f>
        <v>0</v>
      </c>
      <c r="I2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 spans="2:11" x14ac:dyDescent="0.3">
      <c r="B247" s="26">
        <v>44124</v>
      </c>
      <c r="C247" s="27">
        <v>44124.083333333336</v>
      </c>
      <c r="D247" s="28">
        <v>0.4</v>
      </c>
      <c r="E247" s="15"/>
      <c r="F247" s="15"/>
      <c r="G247" s="36" t="str">
        <f>TEXT(UsageTable[[#This Row],[Time]],"mm-dd")</f>
        <v>10-20</v>
      </c>
      <c r="H247" s="36" t="b" cm="1">
        <f t="array" ref="H247">OR(WEEKDAY(UsageTable[[#This Row],[Time]])={1,7},NOT(ISERROR(VLOOKUP(DATE(YEAR(UsageTable[[#This Row],[Time]]),MONTH(UsageTable[[#This Row],[Time]]),DAY(UsageTable[[#This Row],[Time]])),Holidays[Date],1,FALSE()))))</f>
        <v>0</v>
      </c>
      <c r="I2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 spans="2:11" x14ac:dyDescent="0.3">
      <c r="B248" s="29">
        <v>44124</v>
      </c>
      <c r="C248" s="30">
        <v>44124.125</v>
      </c>
      <c r="D248" s="31">
        <v>0.86</v>
      </c>
      <c r="E248" s="15"/>
      <c r="F248" s="15"/>
      <c r="G248" s="36" t="str">
        <f>TEXT(UsageTable[[#This Row],[Time]],"mm-dd")</f>
        <v>10-20</v>
      </c>
      <c r="H248" s="36" t="b" cm="1">
        <f t="array" ref="H248">OR(WEEKDAY(UsageTable[[#This Row],[Time]])={1,7},NOT(ISERROR(VLOOKUP(DATE(YEAR(UsageTable[[#This Row],[Time]]),MONTH(UsageTable[[#This Row],[Time]]),DAY(UsageTable[[#This Row],[Time]])),Holidays[Date],1,FALSE()))))</f>
        <v>0</v>
      </c>
      <c r="I2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2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 spans="2:11" x14ac:dyDescent="0.3">
      <c r="B249" s="26">
        <v>44124</v>
      </c>
      <c r="C249" s="27">
        <v>44124.166666666664</v>
      </c>
      <c r="D249" s="28">
        <v>0.32</v>
      </c>
      <c r="E249" s="15"/>
      <c r="F249" s="15"/>
      <c r="G249" s="36" t="str">
        <f>TEXT(UsageTable[[#This Row],[Time]],"mm-dd")</f>
        <v>10-20</v>
      </c>
      <c r="H249" s="36" t="b" cm="1">
        <f t="array" ref="H249">OR(WEEKDAY(UsageTable[[#This Row],[Time]])={1,7},NOT(ISERROR(VLOOKUP(DATE(YEAR(UsageTable[[#This Row],[Time]]),MONTH(UsageTable[[#This Row],[Time]]),DAY(UsageTable[[#This Row],[Time]])),Holidays[Date],1,FALSE()))))</f>
        <v>0</v>
      </c>
      <c r="I2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 spans="2:11" x14ac:dyDescent="0.3">
      <c r="B250" s="29">
        <v>44124</v>
      </c>
      <c r="C250" s="30">
        <v>44124.208333333336</v>
      </c>
      <c r="D250" s="31">
        <v>0.62</v>
      </c>
      <c r="E250" s="15"/>
      <c r="F250" s="15"/>
      <c r="G250" s="36" t="str">
        <f>TEXT(UsageTable[[#This Row],[Time]],"mm-dd")</f>
        <v>10-20</v>
      </c>
      <c r="H250" s="36" t="b" cm="1">
        <f t="array" ref="H250">OR(WEEKDAY(UsageTable[[#This Row],[Time]])={1,7},NOT(ISERROR(VLOOKUP(DATE(YEAR(UsageTable[[#This Row],[Time]]),MONTH(UsageTable[[#This Row],[Time]]),DAY(UsageTable[[#This Row],[Time]])),Holidays[Date],1,FALSE()))))</f>
        <v>0</v>
      </c>
      <c r="I2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2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 spans="2:11" x14ac:dyDescent="0.3">
      <c r="B251" s="26">
        <v>44124</v>
      </c>
      <c r="C251" s="27">
        <v>44124.25</v>
      </c>
      <c r="D251" s="28">
        <v>1.53</v>
      </c>
      <c r="E251" s="15"/>
      <c r="F251" s="15"/>
      <c r="G251" s="36" t="str">
        <f>TEXT(UsageTable[[#This Row],[Time]],"mm-dd")</f>
        <v>10-20</v>
      </c>
      <c r="H251" s="36" t="b" cm="1">
        <f t="array" ref="H251">OR(WEEKDAY(UsageTable[[#This Row],[Time]])={1,7},NOT(ISERROR(VLOOKUP(DATE(YEAR(UsageTable[[#This Row],[Time]]),MONTH(UsageTable[[#This Row],[Time]]),DAY(UsageTable[[#This Row],[Time]])),Holidays[Date],1,FALSE()))))</f>
        <v>0</v>
      </c>
      <c r="I2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2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 spans="2:11" x14ac:dyDescent="0.3">
      <c r="B252" s="29">
        <v>44124</v>
      </c>
      <c r="C252" s="30">
        <v>44124.291666666664</v>
      </c>
      <c r="D252" s="31">
        <v>1.36</v>
      </c>
      <c r="E252" s="15"/>
      <c r="F252" s="15"/>
      <c r="G252" s="36" t="str">
        <f>TEXT(UsageTable[[#This Row],[Time]],"mm-dd")</f>
        <v>10-20</v>
      </c>
      <c r="H252" s="36" t="b" cm="1">
        <f t="array" ref="H252">OR(WEEKDAY(UsageTable[[#This Row],[Time]])={1,7},NOT(ISERROR(VLOOKUP(DATE(YEAR(UsageTable[[#This Row],[Time]]),MONTH(UsageTable[[#This Row],[Time]]),DAY(UsageTable[[#This Row],[Time]])),Holidays[Date],1,FALSE()))))</f>
        <v>0</v>
      </c>
      <c r="I2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1.36</v>
      </c>
      <c r="K2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 spans="2:11" x14ac:dyDescent="0.3">
      <c r="B253" s="26">
        <v>44124</v>
      </c>
      <c r="C253" s="27">
        <v>44124.333333333336</v>
      </c>
      <c r="D253" s="28">
        <v>2.4300000000000002</v>
      </c>
      <c r="E253" s="15"/>
      <c r="F253" s="15"/>
      <c r="G253" s="36" t="str">
        <f>TEXT(UsageTable[[#This Row],[Time]],"mm-dd")</f>
        <v>10-20</v>
      </c>
      <c r="H253" s="36" t="b" cm="1">
        <f t="array" ref="H253">OR(WEEKDAY(UsageTable[[#This Row],[Time]])={1,7},NOT(ISERROR(VLOOKUP(DATE(YEAR(UsageTable[[#This Row],[Time]]),MONTH(UsageTable[[#This Row],[Time]]),DAY(UsageTable[[#This Row],[Time]])),Holidays[Date],1,FALSE()))))</f>
        <v>0</v>
      </c>
      <c r="I2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2.4300000000000002</v>
      </c>
      <c r="K2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 spans="2:11" x14ac:dyDescent="0.3">
      <c r="B254" s="29">
        <v>44124</v>
      </c>
      <c r="C254" s="30">
        <v>44124.375</v>
      </c>
      <c r="D254" s="31">
        <v>1.94</v>
      </c>
      <c r="E254" s="15"/>
      <c r="F254" s="15"/>
      <c r="G254" s="36" t="str">
        <f>TEXT(UsageTable[[#This Row],[Time]],"mm-dd")</f>
        <v>10-20</v>
      </c>
      <c r="H254" s="36" t="b" cm="1">
        <f t="array" ref="H254">OR(WEEKDAY(UsageTable[[#This Row],[Time]])={1,7},NOT(ISERROR(VLOOKUP(DATE(YEAR(UsageTable[[#This Row],[Time]]),MONTH(UsageTable[[#This Row],[Time]]),DAY(UsageTable[[#This Row],[Time]])),Holidays[Date],1,FALSE()))))</f>
        <v>0</v>
      </c>
      <c r="I2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1.94</v>
      </c>
      <c r="K2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 spans="2:11" x14ac:dyDescent="0.3">
      <c r="B255" s="26">
        <v>44124</v>
      </c>
      <c r="C255" s="27">
        <v>44124.416666666664</v>
      </c>
      <c r="D255" s="28">
        <v>0.71</v>
      </c>
      <c r="E255" s="15"/>
      <c r="F255" s="15"/>
      <c r="G255" s="36" t="str">
        <f>TEXT(UsageTable[[#This Row],[Time]],"mm-dd")</f>
        <v>10-20</v>
      </c>
      <c r="H255" s="36" t="b" cm="1">
        <f t="array" ref="H255">OR(WEEKDAY(UsageTable[[#This Row],[Time]])={1,7},NOT(ISERROR(VLOOKUP(DATE(YEAR(UsageTable[[#This Row],[Time]]),MONTH(UsageTable[[#This Row],[Time]]),DAY(UsageTable[[#This Row],[Time]])),Holidays[Date],1,FALSE()))))</f>
        <v>0</v>
      </c>
      <c r="I2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0.71</v>
      </c>
      <c r="K2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 spans="2:11" x14ac:dyDescent="0.3">
      <c r="B256" s="29">
        <v>44124</v>
      </c>
      <c r="C256" s="30">
        <v>44124.458333333336</v>
      </c>
      <c r="D256" s="31">
        <v>0.92</v>
      </c>
      <c r="E256" s="15"/>
      <c r="F256" s="15"/>
      <c r="G256" s="36" t="str">
        <f>TEXT(UsageTable[[#This Row],[Time]],"mm-dd")</f>
        <v>10-20</v>
      </c>
      <c r="H256" s="36" t="b" cm="1">
        <f t="array" ref="H256">OR(WEEKDAY(UsageTable[[#This Row],[Time]])={1,7},NOT(ISERROR(VLOOKUP(DATE(YEAR(UsageTable[[#This Row],[Time]]),MONTH(UsageTable[[#This Row],[Time]]),DAY(UsageTable[[#This Row],[Time]])),Holidays[Date],1,FALSE()))))</f>
        <v>0</v>
      </c>
      <c r="I2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0.92</v>
      </c>
    </row>
    <row r="257" spans="2:11" x14ac:dyDescent="0.3">
      <c r="B257" s="26">
        <v>44124</v>
      </c>
      <c r="C257" s="27">
        <v>44124.5</v>
      </c>
      <c r="D257" s="28">
        <v>0.38</v>
      </c>
      <c r="E257" s="15"/>
      <c r="F257" s="15"/>
      <c r="G257" s="36" t="str">
        <f>TEXT(UsageTable[[#This Row],[Time]],"mm-dd")</f>
        <v>10-20</v>
      </c>
      <c r="H257" s="36" t="b" cm="1">
        <f t="array" ref="H257">OR(WEEKDAY(UsageTable[[#This Row],[Time]])={1,7},NOT(ISERROR(VLOOKUP(DATE(YEAR(UsageTable[[#This Row],[Time]]),MONTH(UsageTable[[#This Row],[Time]]),DAY(UsageTable[[#This Row],[Time]])),Holidays[Date],1,FALSE()))))</f>
        <v>0</v>
      </c>
      <c r="I2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0.38</v>
      </c>
    </row>
    <row r="258" spans="2:11" x14ac:dyDescent="0.3">
      <c r="B258" s="29">
        <v>44124</v>
      </c>
      <c r="C258" s="30">
        <v>44124.541666666664</v>
      </c>
      <c r="D258" s="31">
        <v>1.57</v>
      </c>
      <c r="E258" s="15"/>
      <c r="F258" s="15"/>
      <c r="G258" s="36" t="str">
        <f>TEXT(UsageTable[[#This Row],[Time]],"mm-dd")</f>
        <v>10-20</v>
      </c>
      <c r="H258" s="36" t="b" cm="1">
        <f t="array" ref="H258">OR(WEEKDAY(UsageTable[[#This Row],[Time]])={1,7},NOT(ISERROR(VLOOKUP(DATE(YEAR(UsageTable[[#This Row],[Time]]),MONTH(UsageTable[[#This Row],[Time]]),DAY(UsageTable[[#This Row],[Time]])),Holidays[Date],1,FALSE()))))</f>
        <v>0</v>
      </c>
      <c r="I2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1.57</v>
      </c>
    </row>
    <row r="259" spans="2:11" x14ac:dyDescent="0.3">
      <c r="B259" s="26">
        <v>44124</v>
      </c>
      <c r="C259" s="27">
        <v>44124.583333333336</v>
      </c>
      <c r="D259" s="28">
        <v>1.3</v>
      </c>
      <c r="E259" s="15"/>
      <c r="F259" s="15"/>
      <c r="G259" s="36" t="str">
        <f>TEXT(UsageTable[[#This Row],[Time]],"mm-dd")</f>
        <v>10-20</v>
      </c>
      <c r="H259" s="36" t="b" cm="1">
        <f t="array" ref="H259">OR(WEEKDAY(UsageTable[[#This Row],[Time]])={1,7},NOT(ISERROR(VLOOKUP(DATE(YEAR(UsageTable[[#This Row],[Time]]),MONTH(UsageTable[[#This Row],[Time]]),DAY(UsageTable[[#This Row],[Time]])),Holidays[Date],1,FALSE()))))</f>
        <v>0</v>
      </c>
      <c r="I2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v>
      </c>
    </row>
    <row r="260" spans="2:11" x14ac:dyDescent="0.3">
      <c r="B260" s="29">
        <v>44124</v>
      </c>
      <c r="C260" s="30">
        <v>44124.625</v>
      </c>
      <c r="D260" s="31">
        <v>1.1599999999999999</v>
      </c>
      <c r="E260" s="15"/>
      <c r="F260" s="15"/>
      <c r="G260" s="36" t="str">
        <f>TEXT(UsageTable[[#This Row],[Time]],"mm-dd")</f>
        <v>10-20</v>
      </c>
      <c r="H260" s="36" t="b" cm="1">
        <f t="array" ref="H260">OR(WEEKDAY(UsageTable[[#This Row],[Time]])={1,7},NOT(ISERROR(VLOOKUP(DATE(YEAR(UsageTable[[#This Row],[Time]]),MONTH(UsageTable[[#This Row],[Time]]),DAY(UsageTable[[#This Row],[Time]])),Holidays[Date],1,FALSE()))))</f>
        <v>0</v>
      </c>
      <c r="I2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1.1599999999999999</v>
      </c>
    </row>
    <row r="261" spans="2:11" x14ac:dyDescent="0.3">
      <c r="B261" s="26">
        <v>44124</v>
      </c>
      <c r="C261" s="27">
        <v>44124.666666666664</v>
      </c>
      <c r="D261" s="28">
        <v>1.88</v>
      </c>
      <c r="E261" s="15"/>
      <c r="F261" s="15"/>
      <c r="G261" s="36" t="str">
        <f>TEXT(UsageTable[[#This Row],[Time]],"mm-dd")</f>
        <v>10-20</v>
      </c>
      <c r="H261" s="36" t="b" cm="1">
        <f t="array" ref="H261">OR(WEEKDAY(UsageTable[[#This Row],[Time]])={1,7},NOT(ISERROR(VLOOKUP(DATE(YEAR(UsageTable[[#This Row],[Time]]),MONTH(UsageTable[[#This Row],[Time]]),DAY(UsageTable[[#This Row],[Time]])),Holidays[Date],1,FALSE()))))</f>
        <v>0</v>
      </c>
      <c r="I2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1.88</v>
      </c>
    </row>
    <row r="262" spans="2:11" x14ac:dyDescent="0.3">
      <c r="B262" s="29">
        <v>44124</v>
      </c>
      <c r="C262" s="30">
        <v>44124.708333333336</v>
      </c>
      <c r="D262" s="31">
        <v>1.57</v>
      </c>
      <c r="E262" s="15"/>
      <c r="F262" s="15"/>
      <c r="G262" s="36" t="str">
        <f>TEXT(UsageTable[[#This Row],[Time]],"mm-dd")</f>
        <v>10-20</v>
      </c>
      <c r="H262" s="36" t="b" cm="1">
        <f t="array" ref="H262">OR(WEEKDAY(UsageTable[[#This Row],[Time]])={1,7},NOT(ISERROR(VLOOKUP(DATE(YEAR(UsageTable[[#This Row],[Time]]),MONTH(UsageTable[[#This Row],[Time]]),DAY(UsageTable[[#This Row],[Time]])),Holidays[Date],1,FALSE()))))</f>
        <v>0</v>
      </c>
      <c r="I2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2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 spans="2:11" x14ac:dyDescent="0.3">
      <c r="B263" s="26">
        <v>44124</v>
      </c>
      <c r="C263" s="27">
        <v>44124.75</v>
      </c>
      <c r="D263" s="28">
        <v>2.2599999999999998</v>
      </c>
      <c r="E263" s="15"/>
      <c r="F263" s="15"/>
      <c r="G263" s="36" t="str">
        <f>TEXT(UsageTable[[#This Row],[Time]],"mm-dd")</f>
        <v>10-20</v>
      </c>
      <c r="H263" s="36" t="b" cm="1">
        <f t="array" ref="H263">OR(WEEKDAY(UsageTable[[#This Row],[Time]])={1,7},NOT(ISERROR(VLOOKUP(DATE(YEAR(UsageTable[[#This Row],[Time]]),MONTH(UsageTable[[#This Row],[Time]]),DAY(UsageTable[[#This Row],[Time]])),Holidays[Date],1,FALSE()))))</f>
        <v>0</v>
      </c>
      <c r="I2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2.2599999999999998</v>
      </c>
      <c r="K2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 spans="2:11" x14ac:dyDescent="0.3">
      <c r="B264" s="29">
        <v>44124</v>
      </c>
      <c r="C264" s="30">
        <v>44124.791666666664</v>
      </c>
      <c r="D264" s="31">
        <v>1.6</v>
      </c>
      <c r="E264" s="15"/>
      <c r="F264" s="15"/>
      <c r="G264" s="36" t="str">
        <f>TEXT(UsageTable[[#This Row],[Time]],"mm-dd")</f>
        <v>10-20</v>
      </c>
      <c r="H264" s="36" t="b" cm="1">
        <f t="array" ref="H264">OR(WEEKDAY(UsageTable[[#This Row],[Time]])={1,7},NOT(ISERROR(VLOOKUP(DATE(YEAR(UsageTable[[#This Row],[Time]]),MONTH(UsageTable[[#This Row],[Time]]),DAY(UsageTable[[#This Row],[Time]])),Holidays[Date],1,FALSE()))))</f>
        <v>0</v>
      </c>
      <c r="I2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2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 spans="2:11" x14ac:dyDescent="0.3">
      <c r="B265" s="26">
        <v>44124</v>
      </c>
      <c r="C265" s="27">
        <v>44124.833333333336</v>
      </c>
      <c r="D265" s="28">
        <v>1.0900000000000001</v>
      </c>
      <c r="E265" s="15"/>
      <c r="F265" s="15"/>
      <c r="G265" s="36" t="str">
        <f>TEXT(UsageTable[[#This Row],[Time]],"mm-dd")</f>
        <v>10-20</v>
      </c>
      <c r="H265" s="36" t="b" cm="1">
        <f t="array" ref="H265">OR(WEEKDAY(UsageTable[[#This Row],[Time]])={1,7},NOT(ISERROR(VLOOKUP(DATE(YEAR(UsageTable[[#This Row],[Time]]),MONTH(UsageTable[[#This Row],[Time]]),DAY(UsageTable[[#This Row],[Time]])),Holidays[Date],1,FALSE()))))</f>
        <v>0</v>
      </c>
      <c r="I2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2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 spans="2:11" x14ac:dyDescent="0.3">
      <c r="B266" s="29">
        <v>44124</v>
      </c>
      <c r="C266" s="30">
        <v>44124.875</v>
      </c>
      <c r="D266" s="31">
        <v>1.04</v>
      </c>
      <c r="E266" s="15"/>
      <c r="F266" s="15"/>
      <c r="G266" s="36" t="str">
        <f>TEXT(UsageTable[[#This Row],[Time]],"mm-dd")</f>
        <v>10-20</v>
      </c>
      <c r="H266" s="36" t="b" cm="1">
        <f t="array" ref="H266">OR(WEEKDAY(UsageTable[[#This Row],[Time]])={1,7},NOT(ISERROR(VLOOKUP(DATE(YEAR(UsageTable[[#This Row],[Time]]),MONTH(UsageTable[[#This Row],[Time]]),DAY(UsageTable[[#This Row],[Time]])),Holidays[Date],1,FALSE()))))</f>
        <v>0</v>
      </c>
      <c r="I2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2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 spans="2:11" x14ac:dyDescent="0.3">
      <c r="B267" s="26">
        <v>44124</v>
      </c>
      <c r="C267" s="27">
        <v>44124.916666666664</v>
      </c>
      <c r="D267" s="28">
        <v>1.47</v>
      </c>
      <c r="E267" s="15"/>
      <c r="F267" s="15"/>
      <c r="G267" s="36" t="str">
        <f>TEXT(UsageTable[[#This Row],[Time]],"mm-dd")</f>
        <v>10-20</v>
      </c>
      <c r="H267" s="36" t="b" cm="1">
        <f t="array" ref="H267">OR(WEEKDAY(UsageTable[[#This Row],[Time]])={1,7},NOT(ISERROR(VLOOKUP(DATE(YEAR(UsageTable[[#This Row],[Time]]),MONTH(UsageTable[[#This Row],[Time]]),DAY(UsageTable[[#This Row],[Time]])),Holidays[Date],1,FALSE()))))</f>
        <v>0</v>
      </c>
      <c r="I2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2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 spans="2:11" x14ac:dyDescent="0.3">
      <c r="B268" s="29">
        <v>44124</v>
      </c>
      <c r="C268" s="30">
        <v>44124.958333333336</v>
      </c>
      <c r="D268" s="31">
        <v>1.07</v>
      </c>
      <c r="E268" s="15"/>
      <c r="F268" s="15"/>
      <c r="G268" s="36" t="str">
        <f>TEXT(UsageTable[[#This Row],[Time]],"mm-dd")</f>
        <v>10-20</v>
      </c>
      <c r="H268" s="36" t="b" cm="1">
        <f t="array" ref="H268">OR(WEEKDAY(UsageTable[[#This Row],[Time]])={1,7},NOT(ISERROR(VLOOKUP(DATE(YEAR(UsageTable[[#This Row],[Time]]),MONTH(UsageTable[[#This Row],[Time]]),DAY(UsageTable[[#This Row],[Time]])),Holidays[Date],1,FALSE()))))</f>
        <v>0</v>
      </c>
      <c r="I2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2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 spans="2:11" x14ac:dyDescent="0.3">
      <c r="B269" s="26">
        <v>44125</v>
      </c>
      <c r="C269" s="27">
        <v>44125</v>
      </c>
      <c r="D269" s="28">
        <v>0.53</v>
      </c>
      <c r="E269" s="15"/>
      <c r="F269" s="15"/>
      <c r="G269" s="36" t="str">
        <f>TEXT(UsageTable[[#This Row],[Time]],"mm-dd")</f>
        <v>10-21</v>
      </c>
      <c r="H269" s="36" t="b" cm="1">
        <f t="array" ref="H269">OR(WEEKDAY(UsageTable[[#This Row],[Time]])={1,7},NOT(ISERROR(VLOOKUP(DATE(YEAR(UsageTable[[#This Row],[Time]]),MONTH(UsageTable[[#This Row],[Time]]),DAY(UsageTable[[#This Row],[Time]])),Holidays[Date],1,FALSE()))))</f>
        <v>0</v>
      </c>
      <c r="I2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2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 spans="2:11" x14ac:dyDescent="0.3">
      <c r="B270" s="29">
        <v>44125</v>
      </c>
      <c r="C270" s="30">
        <v>44125.041666666664</v>
      </c>
      <c r="D270" s="31">
        <v>0.46</v>
      </c>
      <c r="E270" s="15"/>
      <c r="F270" s="15"/>
      <c r="G270" s="36" t="str">
        <f>TEXT(UsageTable[[#This Row],[Time]],"mm-dd")</f>
        <v>10-21</v>
      </c>
      <c r="H270" s="36" t="b" cm="1">
        <f t="array" ref="H270">OR(WEEKDAY(UsageTable[[#This Row],[Time]])={1,7},NOT(ISERROR(VLOOKUP(DATE(YEAR(UsageTable[[#This Row],[Time]]),MONTH(UsageTable[[#This Row],[Time]]),DAY(UsageTable[[#This Row],[Time]])),Holidays[Date],1,FALSE()))))</f>
        <v>0</v>
      </c>
      <c r="I2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2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 spans="2:11" x14ac:dyDescent="0.3">
      <c r="B271" s="26">
        <v>44125</v>
      </c>
      <c r="C271" s="27">
        <v>44125.083333333336</v>
      </c>
      <c r="D271" s="28">
        <v>0.81</v>
      </c>
      <c r="E271" s="15"/>
      <c r="F271" s="15"/>
      <c r="G271" s="36" t="str">
        <f>TEXT(UsageTable[[#This Row],[Time]],"mm-dd")</f>
        <v>10-21</v>
      </c>
      <c r="H271" s="36" t="b" cm="1">
        <f t="array" ref="H271">OR(WEEKDAY(UsageTable[[#This Row],[Time]])={1,7},NOT(ISERROR(VLOOKUP(DATE(YEAR(UsageTable[[#This Row],[Time]]),MONTH(UsageTable[[#This Row],[Time]]),DAY(UsageTable[[#This Row],[Time]])),Holidays[Date],1,FALSE()))))</f>
        <v>0</v>
      </c>
      <c r="I2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2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 spans="2:11" x14ac:dyDescent="0.3">
      <c r="B272" s="29">
        <v>44125</v>
      </c>
      <c r="C272" s="30">
        <v>44125.125</v>
      </c>
      <c r="D272" s="31">
        <v>0.32</v>
      </c>
      <c r="E272" s="15"/>
      <c r="F272" s="15"/>
      <c r="G272" s="36" t="str">
        <f>TEXT(UsageTable[[#This Row],[Time]],"mm-dd")</f>
        <v>10-21</v>
      </c>
      <c r="H272" s="36" t="b" cm="1">
        <f t="array" ref="H272">OR(WEEKDAY(UsageTable[[#This Row],[Time]])={1,7},NOT(ISERROR(VLOOKUP(DATE(YEAR(UsageTable[[#This Row],[Time]]),MONTH(UsageTable[[#This Row],[Time]]),DAY(UsageTable[[#This Row],[Time]])),Holidays[Date],1,FALSE()))))</f>
        <v>0</v>
      </c>
      <c r="I2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 spans="2:11" x14ac:dyDescent="0.3">
      <c r="B273" s="26">
        <v>44125</v>
      </c>
      <c r="C273" s="27">
        <v>44125.166666666664</v>
      </c>
      <c r="D273" s="28">
        <v>0.32</v>
      </c>
      <c r="E273" s="15"/>
      <c r="F273" s="15"/>
      <c r="G273" s="36" t="str">
        <f>TEXT(UsageTable[[#This Row],[Time]],"mm-dd")</f>
        <v>10-21</v>
      </c>
      <c r="H273" s="36" t="b" cm="1">
        <f t="array" ref="H273">OR(WEEKDAY(UsageTable[[#This Row],[Time]])={1,7},NOT(ISERROR(VLOOKUP(DATE(YEAR(UsageTable[[#This Row],[Time]]),MONTH(UsageTable[[#This Row],[Time]]),DAY(UsageTable[[#This Row],[Time]])),Holidays[Date],1,FALSE()))))</f>
        <v>0</v>
      </c>
      <c r="I2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 spans="2:11" x14ac:dyDescent="0.3">
      <c r="B274" s="29">
        <v>44125</v>
      </c>
      <c r="C274" s="30">
        <v>44125.208333333336</v>
      </c>
      <c r="D274" s="31">
        <v>0.66</v>
      </c>
      <c r="E274" s="15"/>
      <c r="F274" s="15"/>
      <c r="G274" s="36" t="str">
        <f>TEXT(UsageTable[[#This Row],[Time]],"mm-dd")</f>
        <v>10-21</v>
      </c>
      <c r="H274" s="36" t="b" cm="1">
        <f t="array" ref="H274">OR(WEEKDAY(UsageTable[[#This Row],[Time]])={1,7},NOT(ISERROR(VLOOKUP(DATE(YEAR(UsageTable[[#This Row],[Time]]),MONTH(UsageTable[[#This Row],[Time]]),DAY(UsageTable[[#This Row],[Time]])),Holidays[Date],1,FALSE()))))</f>
        <v>0</v>
      </c>
      <c r="I2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2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 spans="2:11" x14ac:dyDescent="0.3">
      <c r="B275" s="26">
        <v>44125</v>
      </c>
      <c r="C275" s="27">
        <v>44125.25</v>
      </c>
      <c r="D275" s="28">
        <v>1.51</v>
      </c>
      <c r="E275" s="15"/>
      <c r="F275" s="15"/>
      <c r="G275" s="36" t="str">
        <f>TEXT(UsageTable[[#This Row],[Time]],"mm-dd")</f>
        <v>10-21</v>
      </c>
      <c r="H275" s="36" t="b" cm="1">
        <f t="array" ref="H275">OR(WEEKDAY(UsageTable[[#This Row],[Time]])={1,7},NOT(ISERROR(VLOOKUP(DATE(YEAR(UsageTable[[#This Row],[Time]]),MONTH(UsageTable[[#This Row],[Time]]),DAY(UsageTable[[#This Row],[Time]])),Holidays[Date],1,FALSE()))))</f>
        <v>0</v>
      </c>
      <c r="I2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2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 spans="2:11" x14ac:dyDescent="0.3">
      <c r="B276" s="29">
        <v>44125</v>
      </c>
      <c r="C276" s="30">
        <v>44125.291666666664</v>
      </c>
      <c r="D276" s="31">
        <v>1.46</v>
      </c>
      <c r="E276" s="15"/>
      <c r="F276" s="15"/>
      <c r="G276" s="36" t="str">
        <f>TEXT(UsageTable[[#This Row],[Time]],"mm-dd")</f>
        <v>10-21</v>
      </c>
      <c r="H276" s="36" t="b" cm="1">
        <f t="array" ref="H276">OR(WEEKDAY(UsageTable[[#This Row],[Time]])={1,7},NOT(ISERROR(VLOOKUP(DATE(YEAR(UsageTable[[#This Row],[Time]]),MONTH(UsageTable[[#This Row],[Time]]),DAY(UsageTable[[#This Row],[Time]])),Holidays[Date],1,FALSE()))))</f>
        <v>0</v>
      </c>
      <c r="I2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1.46</v>
      </c>
      <c r="K2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 spans="2:11" x14ac:dyDescent="0.3">
      <c r="B277" s="26">
        <v>44125</v>
      </c>
      <c r="C277" s="27">
        <v>44125.333333333336</v>
      </c>
      <c r="D277" s="28">
        <v>2.99</v>
      </c>
      <c r="E277" s="15"/>
      <c r="F277" s="15"/>
      <c r="G277" s="36" t="str">
        <f>TEXT(UsageTable[[#This Row],[Time]],"mm-dd")</f>
        <v>10-21</v>
      </c>
      <c r="H277" s="36" t="b" cm="1">
        <f t="array" ref="H277">OR(WEEKDAY(UsageTable[[#This Row],[Time]])={1,7},NOT(ISERROR(VLOOKUP(DATE(YEAR(UsageTable[[#This Row],[Time]]),MONTH(UsageTable[[#This Row],[Time]]),DAY(UsageTable[[#This Row],[Time]])),Holidays[Date],1,FALSE()))))</f>
        <v>0</v>
      </c>
      <c r="I2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2.99</v>
      </c>
      <c r="K2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 spans="2:11" x14ac:dyDescent="0.3">
      <c r="B278" s="29">
        <v>44125</v>
      </c>
      <c r="C278" s="30">
        <v>44125.375</v>
      </c>
      <c r="D278" s="31">
        <v>4.46</v>
      </c>
      <c r="E278" s="15"/>
      <c r="F278" s="15"/>
      <c r="G278" s="36" t="str">
        <f>TEXT(UsageTable[[#This Row],[Time]],"mm-dd")</f>
        <v>10-21</v>
      </c>
      <c r="H278" s="36" t="b" cm="1">
        <f t="array" ref="H278">OR(WEEKDAY(UsageTable[[#This Row],[Time]])={1,7},NOT(ISERROR(VLOOKUP(DATE(YEAR(UsageTable[[#This Row],[Time]]),MONTH(UsageTable[[#This Row],[Time]]),DAY(UsageTable[[#This Row],[Time]])),Holidays[Date],1,FALSE()))))</f>
        <v>0</v>
      </c>
      <c r="I2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4.46</v>
      </c>
      <c r="K2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 spans="2:11" x14ac:dyDescent="0.3">
      <c r="B279" s="26">
        <v>44125</v>
      </c>
      <c r="C279" s="27">
        <v>44125.416666666664</v>
      </c>
      <c r="D279" s="28">
        <v>3.84</v>
      </c>
      <c r="E279" s="15"/>
      <c r="F279" s="15"/>
      <c r="G279" s="36" t="str">
        <f>TEXT(UsageTable[[#This Row],[Time]],"mm-dd")</f>
        <v>10-21</v>
      </c>
      <c r="H279" s="36" t="b" cm="1">
        <f t="array" ref="H279">OR(WEEKDAY(UsageTable[[#This Row],[Time]])={1,7},NOT(ISERROR(VLOOKUP(DATE(YEAR(UsageTable[[#This Row],[Time]]),MONTH(UsageTable[[#This Row],[Time]]),DAY(UsageTable[[#This Row],[Time]])),Holidays[Date],1,FALSE()))))</f>
        <v>0</v>
      </c>
      <c r="I2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3.84</v>
      </c>
      <c r="K2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 spans="2:11" x14ac:dyDescent="0.3">
      <c r="B280" s="29">
        <v>44125</v>
      </c>
      <c r="C280" s="30">
        <v>44125.458333333336</v>
      </c>
      <c r="D280" s="31">
        <v>2.21</v>
      </c>
      <c r="E280" s="15"/>
      <c r="F280" s="15"/>
      <c r="G280" s="36" t="str">
        <f>TEXT(UsageTable[[#This Row],[Time]],"mm-dd")</f>
        <v>10-21</v>
      </c>
      <c r="H280" s="36" t="b" cm="1">
        <f t="array" ref="H280">OR(WEEKDAY(UsageTable[[#This Row],[Time]])={1,7},NOT(ISERROR(VLOOKUP(DATE(YEAR(UsageTable[[#This Row],[Time]]),MONTH(UsageTable[[#This Row],[Time]]),DAY(UsageTable[[#This Row],[Time]])),Holidays[Date],1,FALSE()))))</f>
        <v>0</v>
      </c>
      <c r="I2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281" spans="2:11" x14ac:dyDescent="0.3">
      <c r="B281" s="26">
        <v>44125</v>
      </c>
      <c r="C281" s="27">
        <v>44125.5</v>
      </c>
      <c r="D281" s="28">
        <v>3.23</v>
      </c>
      <c r="E281" s="15"/>
      <c r="F281" s="15"/>
      <c r="G281" s="36" t="str">
        <f>TEXT(UsageTable[[#This Row],[Time]],"mm-dd")</f>
        <v>10-21</v>
      </c>
      <c r="H281" s="36" t="b" cm="1">
        <f t="array" ref="H281">OR(WEEKDAY(UsageTable[[#This Row],[Time]])={1,7},NOT(ISERROR(VLOOKUP(DATE(YEAR(UsageTable[[#This Row],[Time]]),MONTH(UsageTable[[#This Row],[Time]]),DAY(UsageTable[[#This Row],[Time]])),Holidays[Date],1,FALSE()))))</f>
        <v>0</v>
      </c>
      <c r="I2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3.23</v>
      </c>
    </row>
    <row r="282" spans="2:11" x14ac:dyDescent="0.3">
      <c r="B282" s="29">
        <v>44125</v>
      </c>
      <c r="C282" s="30">
        <v>44125.541666666664</v>
      </c>
      <c r="D282" s="31">
        <v>1.2</v>
      </c>
      <c r="E282" s="15"/>
      <c r="F282" s="15"/>
      <c r="G282" s="36" t="str">
        <f>TEXT(UsageTable[[#This Row],[Time]],"mm-dd")</f>
        <v>10-21</v>
      </c>
      <c r="H282" s="36" t="b" cm="1">
        <f t="array" ref="H282">OR(WEEKDAY(UsageTable[[#This Row],[Time]])={1,7},NOT(ISERROR(VLOOKUP(DATE(YEAR(UsageTable[[#This Row],[Time]]),MONTH(UsageTable[[#This Row],[Time]]),DAY(UsageTable[[#This Row],[Time]])),Holidays[Date],1,FALSE()))))</f>
        <v>0</v>
      </c>
      <c r="I2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v>
      </c>
    </row>
    <row r="283" spans="2:11" x14ac:dyDescent="0.3">
      <c r="B283" s="26">
        <v>44125</v>
      </c>
      <c r="C283" s="27">
        <v>44125.583333333336</v>
      </c>
      <c r="D283" s="28">
        <v>0.47</v>
      </c>
      <c r="E283" s="15"/>
      <c r="F283" s="15"/>
      <c r="G283" s="36" t="str">
        <f>TEXT(UsageTable[[#This Row],[Time]],"mm-dd")</f>
        <v>10-21</v>
      </c>
      <c r="H283" s="36" t="b" cm="1">
        <f t="array" ref="H283">OR(WEEKDAY(UsageTable[[#This Row],[Time]])={1,7},NOT(ISERROR(VLOOKUP(DATE(YEAR(UsageTable[[#This Row],[Time]]),MONTH(UsageTable[[#This Row],[Time]]),DAY(UsageTable[[#This Row],[Time]])),Holidays[Date],1,FALSE()))))</f>
        <v>0</v>
      </c>
      <c r="I2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0.47</v>
      </c>
    </row>
    <row r="284" spans="2:11" x14ac:dyDescent="0.3">
      <c r="B284" s="29">
        <v>44125</v>
      </c>
      <c r="C284" s="30">
        <v>44125.625</v>
      </c>
      <c r="D284" s="31">
        <v>0.72</v>
      </c>
      <c r="E284" s="15"/>
      <c r="F284" s="15"/>
      <c r="G284" s="36" t="str">
        <f>TEXT(UsageTable[[#This Row],[Time]],"mm-dd")</f>
        <v>10-21</v>
      </c>
      <c r="H284" s="36" t="b" cm="1">
        <f t="array" ref="H284">OR(WEEKDAY(UsageTable[[#This Row],[Time]])={1,7},NOT(ISERROR(VLOOKUP(DATE(YEAR(UsageTable[[#This Row],[Time]]),MONTH(UsageTable[[#This Row],[Time]]),DAY(UsageTable[[#This Row],[Time]])),Holidays[Date],1,FALSE()))))</f>
        <v>0</v>
      </c>
      <c r="I2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0.72</v>
      </c>
    </row>
    <row r="285" spans="2:11" x14ac:dyDescent="0.3">
      <c r="B285" s="26">
        <v>44125</v>
      </c>
      <c r="C285" s="27">
        <v>44125.666666666664</v>
      </c>
      <c r="D285" s="28">
        <v>2.2000000000000002</v>
      </c>
      <c r="E285" s="15"/>
      <c r="F285" s="15"/>
      <c r="G285" s="36" t="str">
        <f>TEXT(UsageTable[[#This Row],[Time]],"mm-dd")</f>
        <v>10-21</v>
      </c>
      <c r="H285" s="36" t="b" cm="1">
        <f t="array" ref="H285">OR(WEEKDAY(UsageTable[[#This Row],[Time]])={1,7},NOT(ISERROR(VLOOKUP(DATE(YEAR(UsageTable[[#This Row],[Time]]),MONTH(UsageTable[[#This Row],[Time]]),DAY(UsageTable[[#This Row],[Time]])),Holidays[Date],1,FALSE()))))</f>
        <v>0</v>
      </c>
      <c r="I2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2.2000000000000002</v>
      </c>
    </row>
    <row r="286" spans="2:11" x14ac:dyDescent="0.3">
      <c r="B286" s="29">
        <v>44125</v>
      </c>
      <c r="C286" s="30">
        <v>44125.708333333336</v>
      </c>
      <c r="D286" s="31">
        <v>2.37</v>
      </c>
      <c r="E286" s="15"/>
      <c r="F286" s="15"/>
      <c r="G286" s="36" t="str">
        <f>TEXT(UsageTable[[#This Row],[Time]],"mm-dd")</f>
        <v>10-21</v>
      </c>
      <c r="H286" s="36" t="b" cm="1">
        <f t="array" ref="H286">OR(WEEKDAY(UsageTable[[#This Row],[Time]])={1,7},NOT(ISERROR(VLOOKUP(DATE(YEAR(UsageTable[[#This Row],[Time]]),MONTH(UsageTable[[#This Row],[Time]]),DAY(UsageTable[[#This Row],[Time]])),Holidays[Date],1,FALSE()))))</f>
        <v>0</v>
      </c>
      <c r="I2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2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 spans="2:11" x14ac:dyDescent="0.3">
      <c r="B287" s="26">
        <v>44125</v>
      </c>
      <c r="C287" s="27">
        <v>44125.75</v>
      </c>
      <c r="D287" s="28">
        <v>1.91</v>
      </c>
      <c r="E287" s="15"/>
      <c r="F287" s="15"/>
      <c r="G287" s="36" t="str">
        <f>TEXT(UsageTable[[#This Row],[Time]],"mm-dd")</f>
        <v>10-21</v>
      </c>
      <c r="H287" s="36" t="b" cm="1">
        <f t="array" ref="H287">OR(WEEKDAY(UsageTable[[#This Row],[Time]])={1,7},NOT(ISERROR(VLOOKUP(DATE(YEAR(UsageTable[[#This Row],[Time]]),MONTH(UsageTable[[#This Row],[Time]]),DAY(UsageTable[[#This Row],[Time]])),Holidays[Date],1,FALSE()))))</f>
        <v>0</v>
      </c>
      <c r="I2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1.91</v>
      </c>
      <c r="K2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 spans="2:11" x14ac:dyDescent="0.3">
      <c r="B288" s="29">
        <v>44125</v>
      </c>
      <c r="C288" s="30">
        <v>44125.791666666664</v>
      </c>
      <c r="D288" s="31">
        <v>1.55</v>
      </c>
      <c r="E288" s="15"/>
      <c r="F288" s="15"/>
      <c r="G288" s="36" t="str">
        <f>TEXT(UsageTable[[#This Row],[Time]],"mm-dd")</f>
        <v>10-21</v>
      </c>
      <c r="H288" s="36" t="b" cm="1">
        <f t="array" ref="H288">OR(WEEKDAY(UsageTable[[#This Row],[Time]])={1,7},NOT(ISERROR(VLOOKUP(DATE(YEAR(UsageTable[[#This Row],[Time]]),MONTH(UsageTable[[#This Row],[Time]]),DAY(UsageTable[[#This Row],[Time]])),Holidays[Date],1,FALSE()))))</f>
        <v>0</v>
      </c>
      <c r="I2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2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 spans="2:11" x14ac:dyDescent="0.3">
      <c r="B289" s="26">
        <v>44125</v>
      </c>
      <c r="C289" s="27">
        <v>44125.833333333336</v>
      </c>
      <c r="D289" s="28">
        <v>0.91</v>
      </c>
      <c r="E289" s="15"/>
      <c r="F289" s="15"/>
      <c r="G289" s="36" t="str">
        <f>TEXT(UsageTable[[#This Row],[Time]],"mm-dd")</f>
        <v>10-21</v>
      </c>
      <c r="H289" s="36" t="b" cm="1">
        <f t="array" ref="H289">OR(WEEKDAY(UsageTable[[#This Row],[Time]])={1,7},NOT(ISERROR(VLOOKUP(DATE(YEAR(UsageTable[[#This Row],[Time]]),MONTH(UsageTable[[#This Row],[Time]]),DAY(UsageTable[[#This Row],[Time]])),Holidays[Date],1,FALSE()))))</f>
        <v>0</v>
      </c>
      <c r="I2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 spans="2:11" x14ac:dyDescent="0.3">
      <c r="B290" s="29">
        <v>44125</v>
      </c>
      <c r="C290" s="30">
        <v>44125.875</v>
      </c>
      <c r="D290" s="31">
        <v>1.02</v>
      </c>
      <c r="E290" s="15"/>
      <c r="F290" s="15"/>
      <c r="G290" s="36" t="str">
        <f>TEXT(UsageTable[[#This Row],[Time]],"mm-dd")</f>
        <v>10-21</v>
      </c>
      <c r="H290" s="36" t="b" cm="1">
        <f t="array" ref="H290">OR(WEEKDAY(UsageTable[[#This Row],[Time]])={1,7},NOT(ISERROR(VLOOKUP(DATE(YEAR(UsageTable[[#This Row],[Time]]),MONTH(UsageTable[[#This Row],[Time]]),DAY(UsageTable[[#This Row],[Time]])),Holidays[Date],1,FALSE()))))</f>
        <v>0</v>
      </c>
      <c r="I2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2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 spans="2:11" x14ac:dyDescent="0.3">
      <c r="B291" s="26">
        <v>44125</v>
      </c>
      <c r="C291" s="27">
        <v>44125.916666666664</v>
      </c>
      <c r="D291" s="28">
        <v>0.61</v>
      </c>
      <c r="E291" s="15"/>
      <c r="F291" s="15"/>
      <c r="G291" s="36" t="str">
        <f>TEXT(UsageTable[[#This Row],[Time]],"mm-dd")</f>
        <v>10-21</v>
      </c>
      <c r="H291" s="36" t="b" cm="1">
        <f t="array" ref="H291">OR(WEEKDAY(UsageTable[[#This Row],[Time]])={1,7},NOT(ISERROR(VLOOKUP(DATE(YEAR(UsageTable[[#This Row],[Time]]),MONTH(UsageTable[[#This Row],[Time]]),DAY(UsageTable[[#This Row],[Time]])),Holidays[Date],1,FALSE()))))</f>
        <v>0</v>
      </c>
      <c r="I2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2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 spans="2:11" x14ac:dyDescent="0.3">
      <c r="B292" s="29">
        <v>44125</v>
      </c>
      <c r="C292" s="30">
        <v>44125.958333333336</v>
      </c>
      <c r="D292" s="31">
        <v>0.6</v>
      </c>
      <c r="E292" s="15"/>
      <c r="F292" s="15"/>
      <c r="G292" s="36" t="str">
        <f>TEXT(UsageTable[[#This Row],[Time]],"mm-dd")</f>
        <v>10-21</v>
      </c>
      <c r="H292" s="36" t="b" cm="1">
        <f t="array" ref="H292">OR(WEEKDAY(UsageTable[[#This Row],[Time]])={1,7},NOT(ISERROR(VLOOKUP(DATE(YEAR(UsageTable[[#This Row],[Time]]),MONTH(UsageTable[[#This Row],[Time]]),DAY(UsageTable[[#This Row],[Time]])),Holidays[Date],1,FALSE()))))</f>
        <v>0</v>
      </c>
      <c r="I2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2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 spans="2:11" x14ac:dyDescent="0.3">
      <c r="B293" s="26">
        <v>44126</v>
      </c>
      <c r="C293" s="27">
        <v>44126</v>
      </c>
      <c r="D293" s="28">
        <v>0.92</v>
      </c>
      <c r="E293" s="15"/>
      <c r="F293" s="15"/>
      <c r="G293" s="36" t="str">
        <f>TEXT(UsageTable[[#This Row],[Time]],"mm-dd")</f>
        <v>10-22</v>
      </c>
      <c r="H293" s="36" t="b" cm="1">
        <f t="array" ref="H293">OR(WEEKDAY(UsageTable[[#This Row],[Time]])={1,7},NOT(ISERROR(VLOOKUP(DATE(YEAR(UsageTable[[#This Row],[Time]]),MONTH(UsageTable[[#This Row],[Time]]),DAY(UsageTable[[#This Row],[Time]])),Holidays[Date],1,FALSE()))))</f>
        <v>0</v>
      </c>
      <c r="I2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 spans="2:11" x14ac:dyDescent="0.3">
      <c r="B294" s="29">
        <v>44126</v>
      </c>
      <c r="C294" s="30">
        <v>44126.041666666664</v>
      </c>
      <c r="D294" s="31">
        <v>0.28000000000000003</v>
      </c>
      <c r="E294" s="15"/>
      <c r="F294" s="15"/>
      <c r="G294" s="36" t="str">
        <f>TEXT(UsageTable[[#This Row],[Time]],"mm-dd")</f>
        <v>10-22</v>
      </c>
      <c r="H294" s="36" t="b" cm="1">
        <f t="array" ref="H294">OR(WEEKDAY(UsageTable[[#This Row],[Time]])={1,7},NOT(ISERROR(VLOOKUP(DATE(YEAR(UsageTable[[#This Row],[Time]]),MONTH(UsageTable[[#This Row],[Time]]),DAY(UsageTable[[#This Row],[Time]])),Holidays[Date],1,FALSE()))))</f>
        <v>0</v>
      </c>
      <c r="I2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0.28000000000000003</v>
      </c>
      <c r="J2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 spans="2:11" x14ac:dyDescent="0.3">
      <c r="B295" s="26">
        <v>44126</v>
      </c>
      <c r="C295" s="27">
        <v>44126.083333333336</v>
      </c>
      <c r="D295" s="28">
        <v>0.3</v>
      </c>
      <c r="E295" s="15"/>
      <c r="F295" s="15"/>
      <c r="G295" s="36" t="str">
        <f>TEXT(UsageTable[[#This Row],[Time]],"mm-dd")</f>
        <v>10-22</v>
      </c>
      <c r="H295" s="36" t="b" cm="1">
        <f t="array" ref="H295">OR(WEEKDAY(UsageTable[[#This Row],[Time]])={1,7},NOT(ISERROR(VLOOKUP(DATE(YEAR(UsageTable[[#This Row],[Time]]),MONTH(UsageTable[[#This Row],[Time]]),DAY(UsageTable[[#This Row],[Time]])),Holidays[Date],1,FALSE()))))</f>
        <v>0</v>
      </c>
      <c r="I2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2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 spans="2:11" x14ac:dyDescent="0.3">
      <c r="B296" s="29">
        <v>44126</v>
      </c>
      <c r="C296" s="30">
        <v>44126.125</v>
      </c>
      <c r="D296" s="31">
        <v>0.78</v>
      </c>
      <c r="E296" s="15"/>
      <c r="F296" s="15"/>
      <c r="G296" s="36" t="str">
        <f>TEXT(UsageTable[[#This Row],[Time]],"mm-dd")</f>
        <v>10-22</v>
      </c>
      <c r="H296" s="36" t="b" cm="1">
        <f t="array" ref="H296">OR(WEEKDAY(UsageTable[[#This Row],[Time]])={1,7},NOT(ISERROR(VLOOKUP(DATE(YEAR(UsageTable[[#This Row],[Time]]),MONTH(UsageTable[[#This Row],[Time]]),DAY(UsageTable[[#This Row],[Time]])),Holidays[Date],1,FALSE()))))</f>
        <v>0</v>
      </c>
      <c r="I2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 spans="2:11" x14ac:dyDescent="0.3">
      <c r="B297" s="26">
        <v>44126</v>
      </c>
      <c r="C297" s="27">
        <v>44126.166666666664</v>
      </c>
      <c r="D297" s="28">
        <v>0.31</v>
      </c>
      <c r="E297" s="15"/>
      <c r="F297" s="15"/>
      <c r="G297" s="36" t="str">
        <f>TEXT(UsageTable[[#This Row],[Time]],"mm-dd")</f>
        <v>10-22</v>
      </c>
      <c r="H297" s="36" t="b" cm="1">
        <f t="array" ref="H297">OR(WEEKDAY(UsageTable[[#This Row],[Time]])={1,7},NOT(ISERROR(VLOOKUP(DATE(YEAR(UsageTable[[#This Row],[Time]]),MONTH(UsageTable[[#This Row],[Time]]),DAY(UsageTable[[#This Row],[Time]])),Holidays[Date],1,FALSE()))))</f>
        <v>0</v>
      </c>
      <c r="I2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 spans="2:11" x14ac:dyDescent="0.3">
      <c r="B298" s="29">
        <v>44126</v>
      </c>
      <c r="C298" s="30">
        <v>44126.208333333336</v>
      </c>
      <c r="D298" s="31">
        <v>0.63</v>
      </c>
      <c r="E298" s="15"/>
      <c r="F298" s="15"/>
      <c r="G298" s="36" t="str">
        <f>TEXT(UsageTable[[#This Row],[Time]],"mm-dd")</f>
        <v>10-22</v>
      </c>
      <c r="H298" s="36" t="b" cm="1">
        <f t="array" ref="H298">OR(WEEKDAY(UsageTable[[#This Row],[Time]])={1,7},NOT(ISERROR(VLOOKUP(DATE(YEAR(UsageTable[[#This Row],[Time]]),MONTH(UsageTable[[#This Row],[Time]]),DAY(UsageTable[[#This Row],[Time]])),Holidays[Date],1,FALSE()))))</f>
        <v>0</v>
      </c>
      <c r="I2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2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 spans="2:11" x14ac:dyDescent="0.3">
      <c r="B299" s="26">
        <v>44126</v>
      </c>
      <c r="C299" s="27">
        <v>44126.25</v>
      </c>
      <c r="D299" s="28">
        <v>1.85</v>
      </c>
      <c r="E299" s="15"/>
      <c r="F299" s="15"/>
      <c r="G299" s="36" t="str">
        <f>TEXT(UsageTable[[#This Row],[Time]],"mm-dd")</f>
        <v>10-22</v>
      </c>
      <c r="H299" s="36" t="b" cm="1">
        <f t="array" ref="H299">OR(WEEKDAY(UsageTable[[#This Row],[Time]])={1,7},NOT(ISERROR(VLOOKUP(DATE(YEAR(UsageTable[[#This Row],[Time]]),MONTH(UsageTable[[#This Row],[Time]]),DAY(UsageTable[[#This Row],[Time]])),Holidays[Date],1,FALSE()))))</f>
        <v>0</v>
      </c>
      <c r="I2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2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 spans="2:11" x14ac:dyDescent="0.3">
      <c r="B300" s="29">
        <v>44126</v>
      </c>
      <c r="C300" s="30">
        <v>44126.291666666664</v>
      </c>
      <c r="D300" s="31">
        <v>1.18</v>
      </c>
      <c r="E300" s="15"/>
      <c r="F300" s="15"/>
      <c r="G300" s="36" t="str">
        <f>TEXT(UsageTable[[#This Row],[Time]],"mm-dd")</f>
        <v>10-22</v>
      </c>
      <c r="H300" s="36" t="b" cm="1">
        <f t="array" ref="H300">OR(WEEKDAY(UsageTable[[#This Row],[Time]])={1,7},NOT(ISERROR(VLOOKUP(DATE(YEAR(UsageTable[[#This Row],[Time]]),MONTH(UsageTable[[#This Row],[Time]]),DAY(UsageTable[[#This Row],[Time]])),Holidays[Date],1,FALSE()))))</f>
        <v>0</v>
      </c>
      <c r="I3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1.18</v>
      </c>
      <c r="K3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 spans="2:11" x14ac:dyDescent="0.3">
      <c r="B301" s="26">
        <v>44126</v>
      </c>
      <c r="C301" s="27">
        <v>44126.333333333336</v>
      </c>
      <c r="D301" s="28">
        <v>3.07</v>
      </c>
      <c r="E301" s="15"/>
      <c r="F301" s="15"/>
      <c r="G301" s="36" t="str">
        <f>TEXT(UsageTable[[#This Row],[Time]],"mm-dd")</f>
        <v>10-22</v>
      </c>
      <c r="H301" s="36" t="b" cm="1">
        <f t="array" ref="H301">OR(WEEKDAY(UsageTable[[#This Row],[Time]])={1,7},NOT(ISERROR(VLOOKUP(DATE(YEAR(UsageTable[[#This Row],[Time]]),MONTH(UsageTable[[#This Row],[Time]]),DAY(UsageTable[[#This Row],[Time]])),Holidays[Date],1,FALSE()))))</f>
        <v>0</v>
      </c>
      <c r="I3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3.07</v>
      </c>
      <c r="K3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 spans="2:11" x14ac:dyDescent="0.3">
      <c r="B302" s="29">
        <v>44126</v>
      </c>
      <c r="C302" s="30">
        <v>44126.375</v>
      </c>
      <c r="D302" s="31">
        <v>2.17</v>
      </c>
      <c r="E302" s="15"/>
      <c r="F302" s="15"/>
      <c r="G302" s="36" t="str">
        <f>TEXT(UsageTable[[#This Row],[Time]],"mm-dd")</f>
        <v>10-22</v>
      </c>
      <c r="H302" s="36" t="b" cm="1">
        <f t="array" ref="H302">OR(WEEKDAY(UsageTable[[#This Row],[Time]])={1,7},NOT(ISERROR(VLOOKUP(DATE(YEAR(UsageTable[[#This Row],[Time]]),MONTH(UsageTable[[#This Row],[Time]]),DAY(UsageTable[[#This Row],[Time]])),Holidays[Date],1,FALSE()))))</f>
        <v>0</v>
      </c>
      <c r="I3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2.17</v>
      </c>
      <c r="K3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 spans="2:11" x14ac:dyDescent="0.3">
      <c r="B303" s="26">
        <v>44126</v>
      </c>
      <c r="C303" s="27">
        <v>44126.416666666664</v>
      </c>
      <c r="D303" s="28">
        <v>1.53</v>
      </c>
      <c r="E303" s="15"/>
      <c r="F303" s="15"/>
      <c r="G303" s="36" t="str">
        <f>TEXT(UsageTable[[#This Row],[Time]],"mm-dd")</f>
        <v>10-22</v>
      </c>
      <c r="H303" s="36" t="b" cm="1">
        <f t="array" ref="H303">OR(WEEKDAY(UsageTable[[#This Row],[Time]])={1,7},NOT(ISERROR(VLOOKUP(DATE(YEAR(UsageTable[[#This Row],[Time]]),MONTH(UsageTable[[#This Row],[Time]]),DAY(UsageTable[[#This Row],[Time]])),Holidays[Date],1,FALSE()))))</f>
        <v>0</v>
      </c>
      <c r="I3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1.53</v>
      </c>
      <c r="K3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 spans="2:11" x14ac:dyDescent="0.3">
      <c r="B304" s="29">
        <v>44126</v>
      </c>
      <c r="C304" s="30">
        <v>44126.458333333336</v>
      </c>
      <c r="D304" s="31">
        <v>0.8</v>
      </c>
      <c r="E304" s="15"/>
      <c r="F304" s="15"/>
      <c r="G304" s="36" t="str">
        <f>TEXT(UsageTable[[#This Row],[Time]],"mm-dd")</f>
        <v>10-22</v>
      </c>
      <c r="H304" s="36" t="b" cm="1">
        <f t="array" ref="H304">OR(WEEKDAY(UsageTable[[#This Row],[Time]])={1,7},NOT(ISERROR(VLOOKUP(DATE(YEAR(UsageTable[[#This Row],[Time]]),MONTH(UsageTable[[#This Row],[Time]]),DAY(UsageTable[[#This Row],[Time]])),Holidays[Date],1,FALSE()))))</f>
        <v>0</v>
      </c>
      <c r="I3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v>
      </c>
    </row>
    <row r="305" spans="2:11" x14ac:dyDescent="0.3">
      <c r="B305" s="26">
        <v>44126</v>
      </c>
      <c r="C305" s="27">
        <v>44126.5</v>
      </c>
      <c r="D305" s="28">
        <v>1.82</v>
      </c>
      <c r="E305" s="15"/>
      <c r="F305" s="15"/>
      <c r="G305" s="36" t="str">
        <f>TEXT(UsageTable[[#This Row],[Time]],"mm-dd")</f>
        <v>10-22</v>
      </c>
      <c r="H305" s="36" t="b" cm="1">
        <f t="array" ref="H305">OR(WEEKDAY(UsageTable[[#This Row],[Time]])={1,7},NOT(ISERROR(VLOOKUP(DATE(YEAR(UsageTable[[#This Row],[Time]]),MONTH(UsageTable[[#This Row],[Time]]),DAY(UsageTable[[#This Row],[Time]])),Holidays[Date],1,FALSE()))))</f>
        <v>0</v>
      </c>
      <c r="I3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1.82</v>
      </c>
    </row>
    <row r="306" spans="2:11" x14ac:dyDescent="0.3">
      <c r="B306" s="29">
        <v>44126</v>
      </c>
      <c r="C306" s="30">
        <v>44126.541666666664</v>
      </c>
      <c r="D306" s="31">
        <v>0.55000000000000004</v>
      </c>
      <c r="E306" s="15"/>
      <c r="F306" s="15"/>
      <c r="G306" s="36" t="str">
        <f>TEXT(UsageTable[[#This Row],[Time]],"mm-dd")</f>
        <v>10-22</v>
      </c>
      <c r="H306" s="36" t="b" cm="1">
        <f t="array" ref="H306">OR(WEEKDAY(UsageTable[[#This Row],[Time]])={1,7},NOT(ISERROR(VLOOKUP(DATE(YEAR(UsageTable[[#This Row],[Time]]),MONTH(UsageTable[[#This Row],[Time]]),DAY(UsageTable[[#This Row],[Time]])),Holidays[Date],1,FALSE()))))</f>
        <v>0</v>
      </c>
      <c r="I3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0.55000000000000004</v>
      </c>
    </row>
    <row r="307" spans="2:11" x14ac:dyDescent="0.3">
      <c r="B307" s="26">
        <v>44126</v>
      </c>
      <c r="C307" s="27">
        <v>44126.583333333336</v>
      </c>
      <c r="D307" s="28">
        <v>1.88</v>
      </c>
      <c r="E307" s="15"/>
      <c r="F307" s="15"/>
      <c r="G307" s="36" t="str">
        <f>TEXT(UsageTable[[#This Row],[Time]],"mm-dd")</f>
        <v>10-22</v>
      </c>
      <c r="H307" s="36" t="b" cm="1">
        <f t="array" ref="H307">OR(WEEKDAY(UsageTable[[#This Row],[Time]])={1,7},NOT(ISERROR(VLOOKUP(DATE(YEAR(UsageTable[[#This Row],[Time]]),MONTH(UsageTable[[#This Row],[Time]]),DAY(UsageTable[[#This Row],[Time]])),Holidays[Date],1,FALSE()))))</f>
        <v>0</v>
      </c>
      <c r="I3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1.88</v>
      </c>
    </row>
    <row r="308" spans="2:11" x14ac:dyDescent="0.3">
      <c r="B308" s="29">
        <v>44126</v>
      </c>
      <c r="C308" s="30">
        <v>44126.625</v>
      </c>
      <c r="D308" s="31">
        <v>1.45</v>
      </c>
      <c r="E308" s="15"/>
      <c r="F308" s="15"/>
      <c r="G308" s="36" t="str">
        <f>TEXT(UsageTable[[#This Row],[Time]],"mm-dd")</f>
        <v>10-22</v>
      </c>
      <c r="H308" s="36" t="b" cm="1">
        <f t="array" ref="H308">OR(WEEKDAY(UsageTable[[#This Row],[Time]])={1,7},NOT(ISERROR(VLOOKUP(DATE(YEAR(UsageTable[[#This Row],[Time]]),MONTH(UsageTable[[#This Row],[Time]]),DAY(UsageTable[[#This Row],[Time]])),Holidays[Date],1,FALSE()))))</f>
        <v>0</v>
      </c>
      <c r="I3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1.45</v>
      </c>
    </row>
    <row r="309" spans="2:11" x14ac:dyDescent="0.3">
      <c r="B309" s="26">
        <v>44126</v>
      </c>
      <c r="C309" s="27">
        <v>44126.666666666664</v>
      </c>
      <c r="D309" s="28">
        <v>2.95</v>
      </c>
      <c r="E309" s="15"/>
      <c r="F309" s="15"/>
      <c r="G309" s="36" t="str">
        <f>TEXT(UsageTable[[#This Row],[Time]],"mm-dd")</f>
        <v>10-22</v>
      </c>
      <c r="H309" s="36" t="b" cm="1">
        <f t="array" ref="H309">OR(WEEKDAY(UsageTable[[#This Row],[Time]])={1,7},NOT(ISERROR(VLOOKUP(DATE(YEAR(UsageTable[[#This Row],[Time]]),MONTH(UsageTable[[#This Row],[Time]]),DAY(UsageTable[[#This Row],[Time]])),Holidays[Date],1,FALSE()))))</f>
        <v>0</v>
      </c>
      <c r="I3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2.95</v>
      </c>
    </row>
    <row r="310" spans="2:11" x14ac:dyDescent="0.3">
      <c r="B310" s="29">
        <v>44126</v>
      </c>
      <c r="C310" s="30">
        <v>44126.708333333336</v>
      </c>
      <c r="D310" s="31">
        <v>1.66</v>
      </c>
      <c r="E310" s="15"/>
      <c r="F310" s="15"/>
      <c r="G310" s="36" t="str">
        <f>TEXT(UsageTable[[#This Row],[Time]],"mm-dd")</f>
        <v>10-22</v>
      </c>
      <c r="H310" s="36" t="b" cm="1">
        <f t="array" ref="H310">OR(WEEKDAY(UsageTable[[#This Row],[Time]])={1,7},NOT(ISERROR(VLOOKUP(DATE(YEAR(UsageTable[[#This Row],[Time]]),MONTH(UsageTable[[#This Row],[Time]]),DAY(UsageTable[[#This Row],[Time]])),Holidays[Date],1,FALSE()))))</f>
        <v>0</v>
      </c>
      <c r="I3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3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 spans="2:11" x14ac:dyDescent="0.3">
      <c r="B311" s="26">
        <v>44126</v>
      </c>
      <c r="C311" s="27">
        <v>44126.75</v>
      </c>
      <c r="D311" s="28">
        <v>2.27</v>
      </c>
      <c r="E311" s="15"/>
      <c r="F311" s="15"/>
      <c r="G311" s="36" t="str">
        <f>TEXT(UsageTable[[#This Row],[Time]],"mm-dd")</f>
        <v>10-22</v>
      </c>
      <c r="H311" s="36" t="b" cm="1">
        <f t="array" ref="H311">OR(WEEKDAY(UsageTable[[#This Row],[Time]])={1,7},NOT(ISERROR(VLOOKUP(DATE(YEAR(UsageTable[[#This Row],[Time]]),MONTH(UsageTable[[#This Row],[Time]]),DAY(UsageTable[[#This Row],[Time]])),Holidays[Date],1,FALSE()))))</f>
        <v>0</v>
      </c>
      <c r="I3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2.27</v>
      </c>
      <c r="K3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 spans="2:11" x14ac:dyDescent="0.3">
      <c r="B312" s="29">
        <v>44126</v>
      </c>
      <c r="C312" s="30">
        <v>44126.791666666664</v>
      </c>
      <c r="D312" s="31">
        <v>1.58</v>
      </c>
      <c r="E312" s="15"/>
      <c r="F312" s="15"/>
      <c r="G312" s="36" t="str">
        <f>TEXT(UsageTable[[#This Row],[Time]],"mm-dd")</f>
        <v>10-22</v>
      </c>
      <c r="H312" s="36" t="b" cm="1">
        <f t="array" ref="H312">OR(WEEKDAY(UsageTable[[#This Row],[Time]])={1,7},NOT(ISERROR(VLOOKUP(DATE(YEAR(UsageTable[[#This Row],[Time]]),MONTH(UsageTable[[#This Row],[Time]]),DAY(UsageTable[[#This Row],[Time]])),Holidays[Date],1,FALSE()))))</f>
        <v>0</v>
      </c>
      <c r="I3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3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 spans="2:11" x14ac:dyDescent="0.3">
      <c r="B313" s="26">
        <v>44126</v>
      </c>
      <c r="C313" s="27">
        <v>44126.833333333336</v>
      </c>
      <c r="D313" s="28">
        <v>1.1000000000000001</v>
      </c>
      <c r="E313" s="15"/>
      <c r="F313" s="15"/>
      <c r="G313" s="36" t="str">
        <f>TEXT(UsageTable[[#This Row],[Time]],"mm-dd")</f>
        <v>10-22</v>
      </c>
      <c r="H313" s="36" t="b" cm="1">
        <f t="array" ref="H313">OR(WEEKDAY(UsageTable[[#This Row],[Time]])={1,7},NOT(ISERROR(VLOOKUP(DATE(YEAR(UsageTable[[#This Row],[Time]]),MONTH(UsageTable[[#This Row],[Time]]),DAY(UsageTable[[#This Row],[Time]])),Holidays[Date],1,FALSE()))))</f>
        <v>0</v>
      </c>
      <c r="I3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3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 spans="2:11" x14ac:dyDescent="0.3">
      <c r="B314" s="29">
        <v>44126</v>
      </c>
      <c r="C314" s="30">
        <v>44126.875</v>
      </c>
      <c r="D314" s="31">
        <v>1</v>
      </c>
      <c r="E314" s="15"/>
      <c r="F314" s="15"/>
      <c r="G314" s="36" t="str">
        <f>TEXT(UsageTable[[#This Row],[Time]],"mm-dd")</f>
        <v>10-22</v>
      </c>
      <c r="H314" s="36" t="b" cm="1">
        <f t="array" ref="H314">OR(WEEKDAY(UsageTable[[#This Row],[Time]])={1,7},NOT(ISERROR(VLOOKUP(DATE(YEAR(UsageTable[[#This Row],[Time]]),MONTH(UsageTable[[#This Row],[Time]]),DAY(UsageTable[[#This Row],[Time]])),Holidays[Date],1,FALSE()))))</f>
        <v>0</v>
      </c>
      <c r="I3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3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 spans="2:11" x14ac:dyDescent="0.3">
      <c r="B315" s="26">
        <v>44126</v>
      </c>
      <c r="C315" s="27">
        <v>44126.916666666664</v>
      </c>
      <c r="D315" s="28">
        <v>1.07</v>
      </c>
      <c r="E315" s="15"/>
      <c r="F315" s="15"/>
      <c r="G315" s="36" t="str">
        <f>TEXT(UsageTable[[#This Row],[Time]],"mm-dd")</f>
        <v>10-22</v>
      </c>
      <c r="H315" s="36" t="b" cm="1">
        <f t="array" ref="H315">OR(WEEKDAY(UsageTable[[#This Row],[Time]])={1,7},NOT(ISERROR(VLOOKUP(DATE(YEAR(UsageTable[[#This Row],[Time]]),MONTH(UsageTable[[#This Row],[Time]]),DAY(UsageTable[[#This Row],[Time]])),Holidays[Date],1,FALSE()))))</f>
        <v>0</v>
      </c>
      <c r="I3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3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 spans="2:11" x14ac:dyDescent="0.3">
      <c r="B316" s="29">
        <v>44126</v>
      </c>
      <c r="C316" s="30">
        <v>44126.958333333336</v>
      </c>
      <c r="D316" s="31">
        <v>0.57999999999999996</v>
      </c>
      <c r="E316" s="15"/>
      <c r="F316" s="15"/>
      <c r="G316" s="36" t="str">
        <f>TEXT(UsageTable[[#This Row],[Time]],"mm-dd")</f>
        <v>10-22</v>
      </c>
      <c r="H316" s="36" t="b" cm="1">
        <f t="array" ref="H316">OR(WEEKDAY(UsageTable[[#This Row],[Time]])={1,7},NOT(ISERROR(VLOOKUP(DATE(YEAR(UsageTable[[#This Row],[Time]]),MONTH(UsageTable[[#This Row],[Time]]),DAY(UsageTable[[#This Row],[Time]])),Holidays[Date],1,FALSE()))))</f>
        <v>0</v>
      </c>
      <c r="I3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3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 spans="2:11" x14ac:dyDescent="0.3">
      <c r="B317" s="26">
        <v>44127</v>
      </c>
      <c r="C317" s="27">
        <v>44127</v>
      </c>
      <c r="D317" s="28">
        <v>0.55000000000000004</v>
      </c>
      <c r="E317" s="15"/>
      <c r="F317" s="15"/>
      <c r="G317" s="36" t="str">
        <f>TEXT(UsageTable[[#This Row],[Time]],"mm-dd")</f>
        <v>10-23</v>
      </c>
      <c r="H317" s="36" t="b" cm="1">
        <f t="array" ref="H317">OR(WEEKDAY(UsageTable[[#This Row],[Time]])={1,7},NOT(ISERROR(VLOOKUP(DATE(YEAR(UsageTable[[#This Row],[Time]]),MONTH(UsageTable[[#This Row],[Time]]),DAY(UsageTable[[#This Row],[Time]])),Holidays[Date],1,FALSE()))))</f>
        <v>0</v>
      </c>
      <c r="I3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3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 spans="2:11" x14ac:dyDescent="0.3">
      <c r="B318" s="29">
        <v>44127</v>
      </c>
      <c r="C318" s="30">
        <v>44127.041666666664</v>
      </c>
      <c r="D318" s="31">
        <v>0.78</v>
      </c>
      <c r="E318" s="15"/>
      <c r="F318" s="15"/>
      <c r="G318" s="36" t="str">
        <f>TEXT(UsageTable[[#This Row],[Time]],"mm-dd")</f>
        <v>10-23</v>
      </c>
      <c r="H318" s="36" t="b" cm="1">
        <f t="array" ref="H318">OR(WEEKDAY(UsageTable[[#This Row],[Time]])={1,7},NOT(ISERROR(VLOOKUP(DATE(YEAR(UsageTable[[#This Row],[Time]]),MONTH(UsageTable[[#This Row],[Time]]),DAY(UsageTable[[#This Row],[Time]])),Holidays[Date],1,FALSE()))))</f>
        <v>0</v>
      </c>
      <c r="I3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3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 spans="2:11" x14ac:dyDescent="0.3">
      <c r="B319" s="26">
        <v>44127</v>
      </c>
      <c r="C319" s="27">
        <v>44127.083333333336</v>
      </c>
      <c r="D319" s="28">
        <v>0.35</v>
      </c>
      <c r="E319" s="15"/>
      <c r="F319" s="15"/>
      <c r="G319" s="36" t="str">
        <f>TEXT(UsageTable[[#This Row],[Time]],"mm-dd")</f>
        <v>10-23</v>
      </c>
      <c r="H319" s="36" t="b" cm="1">
        <f t="array" ref="H319">OR(WEEKDAY(UsageTable[[#This Row],[Time]])={1,7},NOT(ISERROR(VLOOKUP(DATE(YEAR(UsageTable[[#This Row],[Time]]),MONTH(UsageTable[[#This Row],[Time]]),DAY(UsageTable[[#This Row],[Time]])),Holidays[Date],1,FALSE()))))</f>
        <v>0</v>
      </c>
      <c r="I3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 spans="2:11" x14ac:dyDescent="0.3">
      <c r="B320" s="29">
        <v>44127</v>
      </c>
      <c r="C320" s="30">
        <v>44127.125</v>
      </c>
      <c r="D320" s="31">
        <v>0.36</v>
      </c>
      <c r="E320" s="15"/>
      <c r="F320" s="15"/>
      <c r="G320" s="36" t="str">
        <f>TEXT(UsageTable[[#This Row],[Time]],"mm-dd")</f>
        <v>10-23</v>
      </c>
      <c r="H320" s="36" t="b" cm="1">
        <f t="array" ref="H320">OR(WEEKDAY(UsageTable[[#This Row],[Time]])={1,7},NOT(ISERROR(VLOOKUP(DATE(YEAR(UsageTable[[#This Row],[Time]]),MONTH(UsageTable[[#This Row],[Time]]),DAY(UsageTable[[#This Row],[Time]])),Holidays[Date],1,FALSE()))))</f>
        <v>0</v>
      </c>
      <c r="I3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 spans="2:11" x14ac:dyDescent="0.3">
      <c r="B321" s="26">
        <v>44127</v>
      </c>
      <c r="C321" s="27">
        <v>44127.166666666664</v>
      </c>
      <c r="D321" s="28">
        <v>0.33</v>
      </c>
      <c r="E321" s="15"/>
      <c r="F321" s="15"/>
      <c r="G321" s="36" t="str">
        <f>TEXT(UsageTable[[#This Row],[Time]],"mm-dd")</f>
        <v>10-23</v>
      </c>
      <c r="H321" s="36" t="b" cm="1">
        <f t="array" ref="H321">OR(WEEKDAY(UsageTable[[#This Row],[Time]])={1,7},NOT(ISERROR(VLOOKUP(DATE(YEAR(UsageTable[[#This Row],[Time]]),MONTH(UsageTable[[#This Row],[Time]]),DAY(UsageTable[[#This Row],[Time]])),Holidays[Date],1,FALSE()))))</f>
        <v>0</v>
      </c>
      <c r="I3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 spans="2:11" x14ac:dyDescent="0.3">
      <c r="B322" s="29">
        <v>44127</v>
      </c>
      <c r="C322" s="30">
        <v>44127.208333333336</v>
      </c>
      <c r="D322" s="31">
        <v>0.72</v>
      </c>
      <c r="E322" s="15"/>
      <c r="F322" s="15"/>
      <c r="G322" s="36" t="str">
        <f>TEXT(UsageTable[[#This Row],[Time]],"mm-dd")</f>
        <v>10-23</v>
      </c>
      <c r="H322" s="36" t="b" cm="1">
        <f t="array" ref="H322">OR(WEEKDAY(UsageTable[[#This Row],[Time]])={1,7},NOT(ISERROR(VLOOKUP(DATE(YEAR(UsageTable[[#This Row],[Time]]),MONTH(UsageTable[[#This Row],[Time]]),DAY(UsageTable[[#This Row],[Time]])),Holidays[Date],1,FALSE()))))</f>
        <v>0</v>
      </c>
      <c r="I3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3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 spans="2:11" x14ac:dyDescent="0.3">
      <c r="B323" s="26">
        <v>44127</v>
      </c>
      <c r="C323" s="27">
        <v>44127.25</v>
      </c>
      <c r="D323" s="28">
        <v>1.77</v>
      </c>
      <c r="E323" s="15"/>
      <c r="F323" s="15"/>
      <c r="G323" s="36" t="str">
        <f>TEXT(UsageTable[[#This Row],[Time]],"mm-dd")</f>
        <v>10-23</v>
      </c>
      <c r="H323" s="36" t="b" cm="1">
        <f t="array" ref="H323">OR(WEEKDAY(UsageTable[[#This Row],[Time]])={1,7},NOT(ISERROR(VLOOKUP(DATE(YEAR(UsageTable[[#This Row],[Time]]),MONTH(UsageTable[[#This Row],[Time]]),DAY(UsageTable[[#This Row],[Time]])),Holidays[Date],1,FALSE()))))</f>
        <v>0</v>
      </c>
      <c r="I3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 spans="2:11" x14ac:dyDescent="0.3">
      <c r="B324" s="29">
        <v>44127</v>
      </c>
      <c r="C324" s="30">
        <v>44127.291666666664</v>
      </c>
      <c r="D324" s="31">
        <v>1.41</v>
      </c>
      <c r="E324" s="15"/>
      <c r="F324" s="15"/>
      <c r="G324" s="36" t="str">
        <f>TEXT(UsageTable[[#This Row],[Time]],"mm-dd")</f>
        <v>10-23</v>
      </c>
      <c r="H324" s="36" t="b" cm="1">
        <f t="array" ref="H324">OR(WEEKDAY(UsageTable[[#This Row],[Time]])={1,7},NOT(ISERROR(VLOOKUP(DATE(YEAR(UsageTable[[#This Row],[Time]]),MONTH(UsageTable[[#This Row],[Time]]),DAY(UsageTable[[#This Row],[Time]])),Holidays[Date],1,FALSE()))))</f>
        <v>0</v>
      </c>
      <c r="I3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1.41</v>
      </c>
      <c r="K3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 spans="2:11" x14ac:dyDescent="0.3">
      <c r="B325" s="26">
        <v>44127</v>
      </c>
      <c r="C325" s="27">
        <v>44127.333333333336</v>
      </c>
      <c r="D325" s="28">
        <v>1.02</v>
      </c>
      <c r="E325" s="15"/>
      <c r="F325" s="15"/>
      <c r="G325" s="36" t="str">
        <f>TEXT(UsageTable[[#This Row],[Time]],"mm-dd")</f>
        <v>10-23</v>
      </c>
      <c r="H325" s="36" t="b" cm="1">
        <f t="array" ref="H325">OR(WEEKDAY(UsageTable[[#This Row],[Time]])={1,7},NOT(ISERROR(VLOOKUP(DATE(YEAR(UsageTable[[#This Row],[Time]]),MONTH(UsageTable[[#This Row],[Time]]),DAY(UsageTable[[#This Row],[Time]])),Holidays[Date],1,FALSE()))))</f>
        <v>0</v>
      </c>
      <c r="I3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1.02</v>
      </c>
      <c r="K3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 spans="2:11" x14ac:dyDescent="0.3">
      <c r="B326" s="29">
        <v>44127</v>
      </c>
      <c r="C326" s="30">
        <v>44127.375</v>
      </c>
      <c r="D326" s="31">
        <v>3.11</v>
      </c>
      <c r="E326" s="15"/>
      <c r="F326" s="15"/>
      <c r="G326" s="36" t="str">
        <f>TEXT(UsageTable[[#This Row],[Time]],"mm-dd")</f>
        <v>10-23</v>
      </c>
      <c r="H326" s="36" t="b" cm="1">
        <f t="array" ref="H326">OR(WEEKDAY(UsageTable[[#This Row],[Time]])={1,7},NOT(ISERROR(VLOOKUP(DATE(YEAR(UsageTable[[#This Row],[Time]]),MONTH(UsageTable[[#This Row],[Time]]),DAY(UsageTable[[#This Row],[Time]])),Holidays[Date],1,FALSE()))))</f>
        <v>0</v>
      </c>
      <c r="I3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3.11</v>
      </c>
      <c r="K3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 spans="2:11" x14ac:dyDescent="0.3">
      <c r="B327" s="26">
        <v>44127</v>
      </c>
      <c r="C327" s="27">
        <v>44127.416666666664</v>
      </c>
      <c r="D327" s="28">
        <v>1.58</v>
      </c>
      <c r="E327" s="15"/>
      <c r="F327" s="15"/>
      <c r="G327" s="36" t="str">
        <f>TEXT(UsageTable[[#This Row],[Time]],"mm-dd")</f>
        <v>10-23</v>
      </c>
      <c r="H327" s="36" t="b" cm="1">
        <f t="array" ref="H327">OR(WEEKDAY(UsageTable[[#This Row],[Time]])={1,7},NOT(ISERROR(VLOOKUP(DATE(YEAR(UsageTable[[#This Row],[Time]]),MONTH(UsageTable[[#This Row],[Time]]),DAY(UsageTable[[#This Row],[Time]])),Holidays[Date],1,FALSE()))))</f>
        <v>0</v>
      </c>
      <c r="I3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1.58</v>
      </c>
      <c r="K3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 spans="2:11" x14ac:dyDescent="0.3">
      <c r="B328" s="29">
        <v>44127</v>
      </c>
      <c r="C328" s="30">
        <v>44127.458333333336</v>
      </c>
      <c r="D328" s="31">
        <v>0.51</v>
      </c>
      <c r="E328" s="15"/>
      <c r="F328" s="15"/>
      <c r="G328" s="36" t="str">
        <f>TEXT(UsageTable[[#This Row],[Time]],"mm-dd")</f>
        <v>10-23</v>
      </c>
      <c r="H328" s="36" t="b" cm="1">
        <f t="array" ref="H328">OR(WEEKDAY(UsageTable[[#This Row],[Time]])={1,7},NOT(ISERROR(VLOOKUP(DATE(YEAR(UsageTable[[#This Row],[Time]]),MONTH(UsageTable[[#This Row],[Time]]),DAY(UsageTable[[#This Row],[Time]])),Holidays[Date],1,FALSE()))))</f>
        <v>0</v>
      </c>
      <c r="I3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0.51</v>
      </c>
    </row>
    <row r="329" spans="2:11" x14ac:dyDescent="0.3">
      <c r="B329" s="26">
        <v>44127</v>
      </c>
      <c r="C329" s="27">
        <v>44127.5</v>
      </c>
      <c r="D329" s="28">
        <v>1.5</v>
      </c>
      <c r="E329" s="15"/>
      <c r="F329" s="15"/>
      <c r="G329" s="36" t="str">
        <f>TEXT(UsageTable[[#This Row],[Time]],"mm-dd")</f>
        <v>10-23</v>
      </c>
      <c r="H329" s="36" t="b" cm="1">
        <f t="array" ref="H329">OR(WEEKDAY(UsageTable[[#This Row],[Time]])={1,7},NOT(ISERROR(VLOOKUP(DATE(YEAR(UsageTable[[#This Row],[Time]]),MONTH(UsageTable[[#This Row],[Time]]),DAY(UsageTable[[#This Row],[Time]])),Holidays[Date],1,FALSE()))))</f>
        <v>0</v>
      </c>
      <c r="I3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v>
      </c>
    </row>
    <row r="330" spans="2:11" x14ac:dyDescent="0.3">
      <c r="B330" s="29">
        <v>44127</v>
      </c>
      <c r="C330" s="30">
        <v>44127.541666666664</v>
      </c>
      <c r="D330" s="31">
        <v>1.77</v>
      </c>
      <c r="E330" s="15"/>
      <c r="F330" s="15"/>
      <c r="G330" s="36" t="str">
        <f>TEXT(UsageTable[[#This Row],[Time]],"mm-dd")</f>
        <v>10-23</v>
      </c>
      <c r="H330" s="36" t="b" cm="1">
        <f t="array" ref="H330">OR(WEEKDAY(UsageTable[[#This Row],[Time]])={1,7},NOT(ISERROR(VLOOKUP(DATE(YEAR(UsageTable[[#This Row],[Time]]),MONTH(UsageTable[[#This Row],[Time]]),DAY(UsageTable[[#This Row],[Time]])),Holidays[Date],1,FALSE()))))</f>
        <v>0</v>
      </c>
      <c r="I3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331" spans="2:11" x14ac:dyDescent="0.3">
      <c r="B331" s="26">
        <v>44127</v>
      </c>
      <c r="C331" s="27">
        <v>44127.583333333336</v>
      </c>
      <c r="D331" s="28">
        <v>0.54</v>
      </c>
      <c r="E331" s="15"/>
      <c r="F331" s="15"/>
      <c r="G331" s="36" t="str">
        <f>TEXT(UsageTable[[#This Row],[Time]],"mm-dd")</f>
        <v>10-23</v>
      </c>
      <c r="H331" s="36" t="b" cm="1">
        <f t="array" ref="H331">OR(WEEKDAY(UsageTable[[#This Row],[Time]])={1,7},NOT(ISERROR(VLOOKUP(DATE(YEAR(UsageTable[[#This Row],[Time]]),MONTH(UsageTable[[#This Row],[Time]]),DAY(UsageTable[[#This Row],[Time]])),Holidays[Date],1,FALSE()))))</f>
        <v>0</v>
      </c>
      <c r="I3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0.54</v>
      </c>
    </row>
    <row r="332" spans="2:11" x14ac:dyDescent="0.3">
      <c r="B332" s="29">
        <v>44127</v>
      </c>
      <c r="C332" s="30">
        <v>44127.625</v>
      </c>
      <c r="D332" s="31">
        <v>0.94</v>
      </c>
      <c r="E332" s="15"/>
      <c r="F332" s="15"/>
      <c r="G332" s="36" t="str">
        <f>TEXT(UsageTable[[#This Row],[Time]],"mm-dd")</f>
        <v>10-23</v>
      </c>
      <c r="H332" s="36" t="b" cm="1">
        <f t="array" ref="H332">OR(WEEKDAY(UsageTable[[#This Row],[Time]])={1,7},NOT(ISERROR(VLOOKUP(DATE(YEAR(UsageTable[[#This Row],[Time]]),MONTH(UsageTable[[#This Row],[Time]]),DAY(UsageTable[[#This Row],[Time]])),Holidays[Date],1,FALSE()))))</f>
        <v>0</v>
      </c>
      <c r="I3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0.94</v>
      </c>
    </row>
    <row r="333" spans="2:11" x14ac:dyDescent="0.3">
      <c r="B333" s="26">
        <v>44127</v>
      </c>
      <c r="C333" s="27">
        <v>44127.666666666664</v>
      </c>
      <c r="D333" s="28">
        <v>0.87</v>
      </c>
      <c r="E333" s="15"/>
      <c r="F333" s="15"/>
      <c r="G333" s="36" t="str">
        <f>TEXT(UsageTable[[#This Row],[Time]],"mm-dd")</f>
        <v>10-23</v>
      </c>
      <c r="H333" s="36" t="b" cm="1">
        <f t="array" ref="H333">OR(WEEKDAY(UsageTable[[#This Row],[Time]])={1,7},NOT(ISERROR(VLOOKUP(DATE(YEAR(UsageTable[[#This Row],[Time]]),MONTH(UsageTable[[#This Row],[Time]]),DAY(UsageTable[[#This Row],[Time]])),Holidays[Date],1,FALSE()))))</f>
        <v>0</v>
      </c>
      <c r="I3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0.87</v>
      </c>
    </row>
    <row r="334" spans="2:11" x14ac:dyDescent="0.3">
      <c r="B334" s="29">
        <v>44127</v>
      </c>
      <c r="C334" s="30">
        <v>44127.708333333336</v>
      </c>
      <c r="D334" s="31">
        <v>1.0900000000000001</v>
      </c>
      <c r="E334" s="15"/>
      <c r="F334" s="15"/>
      <c r="G334" s="36" t="str">
        <f>TEXT(UsageTable[[#This Row],[Time]],"mm-dd")</f>
        <v>10-23</v>
      </c>
      <c r="H334" s="36" t="b" cm="1">
        <f t="array" ref="H334">OR(WEEKDAY(UsageTable[[#This Row],[Time]])={1,7},NOT(ISERROR(VLOOKUP(DATE(YEAR(UsageTable[[#This Row],[Time]]),MONTH(UsageTable[[#This Row],[Time]]),DAY(UsageTable[[#This Row],[Time]])),Holidays[Date],1,FALSE()))))</f>
        <v>0</v>
      </c>
      <c r="I3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1.0900000000000001</v>
      </c>
      <c r="K3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 spans="2:11" x14ac:dyDescent="0.3">
      <c r="B335" s="26">
        <v>44127</v>
      </c>
      <c r="C335" s="27">
        <v>44127.75</v>
      </c>
      <c r="D335" s="28">
        <v>2.09</v>
      </c>
      <c r="E335" s="15"/>
      <c r="F335" s="15"/>
      <c r="G335" s="36" t="str">
        <f>TEXT(UsageTable[[#This Row],[Time]],"mm-dd")</f>
        <v>10-23</v>
      </c>
      <c r="H335" s="36" t="b" cm="1">
        <f t="array" ref="H335">OR(WEEKDAY(UsageTable[[#This Row],[Time]])={1,7},NOT(ISERROR(VLOOKUP(DATE(YEAR(UsageTable[[#This Row],[Time]]),MONTH(UsageTable[[#This Row],[Time]]),DAY(UsageTable[[#This Row],[Time]])),Holidays[Date],1,FALSE()))))</f>
        <v>0</v>
      </c>
      <c r="I3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2.09</v>
      </c>
      <c r="K3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 spans="2:11" x14ac:dyDescent="0.3">
      <c r="B336" s="29">
        <v>44127</v>
      </c>
      <c r="C336" s="30">
        <v>44127.791666666664</v>
      </c>
      <c r="D336" s="31">
        <v>1.6</v>
      </c>
      <c r="E336" s="15"/>
      <c r="F336" s="15"/>
      <c r="G336" s="36" t="str">
        <f>TEXT(UsageTable[[#This Row],[Time]],"mm-dd")</f>
        <v>10-23</v>
      </c>
      <c r="H336" s="36" t="b" cm="1">
        <f t="array" ref="H336">OR(WEEKDAY(UsageTable[[#This Row],[Time]])={1,7},NOT(ISERROR(VLOOKUP(DATE(YEAR(UsageTable[[#This Row],[Time]]),MONTH(UsageTable[[#This Row],[Time]]),DAY(UsageTable[[#This Row],[Time]])),Holidays[Date],1,FALSE()))))</f>
        <v>0</v>
      </c>
      <c r="I3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3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 spans="2:11" x14ac:dyDescent="0.3">
      <c r="B337" s="26">
        <v>44127</v>
      </c>
      <c r="C337" s="27">
        <v>44127.833333333336</v>
      </c>
      <c r="D337" s="28">
        <v>1.49</v>
      </c>
      <c r="E337" s="15"/>
      <c r="F337" s="15"/>
      <c r="G337" s="36" t="str">
        <f>TEXT(UsageTable[[#This Row],[Time]],"mm-dd")</f>
        <v>10-23</v>
      </c>
      <c r="H337" s="36" t="b" cm="1">
        <f t="array" ref="H337">OR(WEEKDAY(UsageTable[[#This Row],[Time]])={1,7},NOT(ISERROR(VLOOKUP(DATE(YEAR(UsageTable[[#This Row],[Time]]),MONTH(UsageTable[[#This Row],[Time]]),DAY(UsageTable[[#This Row],[Time]])),Holidays[Date],1,FALSE()))))</f>
        <v>0</v>
      </c>
      <c r="I3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3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 spans="2:11" x14ac:dyDescent="0.3">
      <c r="B338" s="29">
        <v>44127</v>
      </c>
      <c r="C338" s="30">
        <v>44127.875</v>
      </c>
      <c r="D338" s="31">
        <v>0.62</v>
      </c>
      <c r="E338" s="15"/>
      <c r="F338" s="15"/>
      <c r="G338" s="36" t="str">
        <f>TEXT(UsageTable[[#This Row],[Time]],"mm-dd")</f>
        <v>10-23</v>
      </c>
      <c r="H338" s="36" t="b" cm="1">
        <f t="array" ref="H338">OR(WEEKDAY(UsageTable[[#This Row],[Time]])={1,7},NOT(ISERROR(VLOOKUP(DATE(YEAR(UsageTable[[#This Row],[Time]]),MONTH(UsageTable[[#This Row],[Time]]),DAY(UsageTable[[#This Row],[Time]])),Holidays[Date],1,FALSE()))))</f>
        <v>0</v>
      </c>
      <c r="I3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3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 spans="2:11" x14ac:dyDescent="0.3">
      <c r="B339" s="26">
        <v>44127</v>
      </c>
      <c r="C339" s="27">
        <v>44127.916666666664</v>
      </c>
      <c r="D339" s="28">
        <v>1.02</v>
      </c>
      <c r="E339" s="15"/>
      <c r="F339" s="15"/>
      <c r="G339" s="36" t="str">
        <f>TEXT(UsageTable[[#This Row],[Time]],"mm-dd")</f>
        <v>10-23</v>
      </c>
      <c r="H339" s="36" t="b" cm="1">
        <f t="array" ref="H339">OR(WEEKDAY(UsageTable[[#This Row],[Time]])={1,7},NOT(ISERROR(VLOOKUP(DATE(YEAR(UsageTable[[#This Row],[Time]]),MONTH(UsageTable[[#This Row],[Time]]),DAY(UsageTable[[#This Row],[Time]])),Holidays[Date],1,FALSE()))))</f>
        <v>0</v>
      </c>
      <c r="I3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 spans="2:11" x14ac:dyDescent="0.3">
      <c r="B340" s="29">
        <v>44127</v>
      </c>
      <c r="C340" s="30">
        <v>44127.958333333336</v>
      </c>
      <c r="D340" s="31">
        <v>0.41</v>
      </c>
      <c r="E340" s="15"/>
      <c r="F340" s="15"/>
      <c r="G340" s="36" t="str">
        <f>TEXT(UsageTable[[#This Row],[Time]],"mm-dd")</f>
        <v>10-23</v>
      </c>
      <c r="H340" s="36" t="b" cm="1">
        <f t="array" ref="H340">OR(WEEKDAY(UsageTable[[#This Row],[Time]])={1,7},NOT(ISERROR(VLOOKUP(DATE(YEAR(UsageTable[[#This Row],[Time]]),MONTH(UsageTable[[#This Row],[Time]]),DAY(UsageTable[[#This Row],[Time]])),Holidays[Date],1,FALSE()))))</f>
        <v>0</v>
      </c>
      <c r="I3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3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 spans="2:11" x14ac:dyDescent="0.3">
      <c r="B341" s="26">
        <v>44128</v>
      </c>
      <c r="C341" s="27">
        <v>44128</v>
      </c>
      <c r="D341" s="28">
        <v>0.72</v>
      </c>
      <c r="E341" s="15"/>
      <c r="F341" s="15"/>
      <c r="G341" s="36" t="str">
        <f>TEXT(UsageTable[[#This Row],[Time]],"mm-dd")</f>
        <v>10-24</v>
      </c>
      <c r="H341" s="36" t="b" cm="1">
        <f t="array" ref="H341">OR(WEEKDAY(UsageTable[[#This Row],[Time]])={1,7},NOT(ISERROR(VLOOKUP(DATE(YEAR(UsageTable[[#This Row],[Time]]),MONTH(UsageTable[[#This Row],[Time]]),DAY(UsageTable[[#This Row],[Time]])),Holidays[Date],1,FALSE()))))</f>
        <v>1</v>
      </c>
      <c r="I3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3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 spans="2:11" x14ac:dyDescent="0.3">
      <c r="B342" s="29">
        <v>44128</v>
      </c>
      <c r="C342" s="30">
        <v>44128.041666666664</v>
      </c>
      <c r="D342" s="31">
        <v>0.33</v>
      </c>
      <c r="E342" s="15"/>
      <c r="F342" s="15"/>
      <c r="G342" s="36" t="str">
        <f>TEXT(UsageTable[[#This Row],[Time]],"mm-dd")</f>
        <v>10-24</v>
      </c>
      <c r="H342" s="36" t="b" cm="1">
        <f t="array" ref="H342">OR(WEEKDAY(UsageTable[[#This Row],[Time]])={1,7},NOT(ISERROR(VLOOKUP(DATE(YEAR(UsageTable[[#This Row],[Time]]),MONTH(UsageTable[[#This Row],[Time]]),DAY(UsageTable[[#This Row],[Time]])),Holidays[Date],1,FALSE()))))</f>
        <v>1</v>
      </c>
      <c r="I3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 spans="2:11" x14ac:dyDescent="0.3">
      <c r="B343" s="26">
        <v>44128</v>
      </c>
      <c r="C343" s="27">
        <v>44128.083333333336</v>
      </c>
      <c r="D343" s="28">
        <v>0.28999999999999998</v>
      </c>
      <c r="E343" s="15"/>
      <c r="F343" s="15"/>
      <c r="G343" s="36" t="str">
        <f>TEXT(UsageTable[[#This Row],[Time]],"mm-dd")</f>
        <v>10-24</v>
      </c>
      <c r="H343" s="36" t="b" cm="1">
        <f t="array" ref="H343">OR(WEEKDAY(UsageTable[[#This Row],[Time]])={1,7},NOT(ISERROR(VLOOKUP(DATE(YEAR(UsageTable[[#This Row],[Time]]),MONTH(UsageTable[[#This Row],[Time]]),DAY(UsageTable[[#This Row],[Time]])),Holidays[Date],1,FALSE()))))</f>
        <v>1</v>
      </c>
      <c r="I3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3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 spans="2:11" x14ac:dyDescent="0.3">
      <c r="B344" s="29">
        <v>44128</v>
      </c>
      <c r="C344" s="30">
        <v>44128.125</v>
      </c>
      <c r="D344" s="31">
        <v>0.33</v>
      </c>
      <c r="E344" s="15"/>
      <c r="F344" s="15"/>
      <c r="G344" s="36" t="str">
        <f>TEXT(UsageTable[[#This Row],[Time]],"mm-dd")</f>
        <v>10-24</v>
      </c>
      <c r="H344" s="36" t="b" cm="1">
        <f t="array" ref="H344">OR(WEEKDAY(UsageTable[[#This Row],[Time]])={1,7},NOT(ISERROR(VLOOKUP(DATE(YEAR(UsageTable[[#This Row],[Time]]),MONTH(UsageTable[[#This Row],[Time]]),DAY(UsageTable[[#This Row],[Time]])),Holidays[Date],1,FALSE()))))</f>
        <v>1</v>
      </c>
      <c r="I3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 spans="2:11" x14ac:dyDescent="0.3">
      <c r="B345" s="26">
        <v>44128</v>
      </c>
      <c r="C345" s="27">
        <v>44128.166666666664</v>
      </c>
      <c r="D345" s="28">
        <v>0.74</v>
      </c>
      <c r="E345" s="15"/>
      <c r="F345" s="15"/>
      <c r="G345" s="36" t="str">
        <f>TEXT(UsageTable[[#This Row],[Time]],"mm-dd")</f>
        <v>10-24</v>
      </c>
      <c r="H345" s="36" t="b" cm="1">
        <f t="array" ref="H345">OR(WEEKDAY(UsageTable[[#This Row],[Time]])={1,7},NOT(ISERROR(VLOOKUP(DATE(YEAR(UsageTable[[#This Row],[Time]]),MONTH(UsageTable[[#This Row],[Time]]),DAY(UsageTable[[#This Row],[Time]])),Holidays[Date],1,FALSE()))))</f>
        <v>1</v>
      </c>
      <c r="I3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3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 spans="2:11" x14ac:dyDescent="0.3">
      <c r="B346" s="29">
        <v>44128</v>
      </c>
      <c r="C346" s="30">
        <v>44128.208333333336</v>
      </c>
      <c r="D346" s="31">
        <v>0.28999999999999998</v>
      </c>
      <c r="E346" s="15"/>
      <c r="F346" s="15"/>
      <c r="G346" s="36" t="str">
        <f>TEXT(UsageTable[[#This Row],[Time]],"mm-dd")</f>
        <v>10-24</v>
      </c>
      <c r="H346" s="36" t="b" cm="1">
        <f t="array" ref="H346">OR(WEEKDAY(UsageTable[[#This Row],[Time]])={1,7},NOT(ISERROR(VLOOKUP(DATE(YEAR(UsageTable[[#This Row],[Time]]),MONTH(UsageTable[[#This Row],[Time]]),DAY(UsageTable[[#This Row],[Time]])),Holidays[Date],1,FALSE()))))</f>
        <v>1</v>
      </c>
      <c r="I3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3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 spans="2:11" x14ac:dyDescent="0.3">
      <c r="B347" s="26">
        <v>44128</v>
      </c>
      <c r="C347" s="27">
        <v>44128.25</v>
      </c>
      <c r="D347" s="28">
        <v>0.52</v>
      </c>
      <c r="E347" s="15"/>
      <c r="F347" s="15"/>
      <c r="G347" s="36" t="str">
        <f>TEXT(UsageTable[[#This Row],[Time]],"mm-dd")</f>
        <v>10-24</v>
      </c>
      <c r="H347" s="36" t="b" cm="1">
        <f t="array" ref="H347">OR(WEEKDAY(UsageTable[[#This Row],[Time]])={1,7},NOT(ISERROR(VLOOKUP(DATE(YEAR(UsageTable[[#This Row],[Time]]),MONTH(UsageTable[[#This Row],[Time]]),DAY(UsageTable[[#This Row],[Time]])),Holidays[Date],1,FALSE()))))</f>
        <v>1</v>
      </c>
      <c r="I3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3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 spans="2:11" x14ac:dyDescent="0.3">
      <c r="B348" s="29">
        <v>44128</v>
      </c>
      <c r="C348" s="30">
        <v>44128.291666666664</v>
      </c>
      <c r="D348" s="31">
        <v>1.41</v>
      </c>
      <c r="E348" s="15"/>
      <c r="F348" s="15"/>
      <c r="G348" s="36" t="str">
        <f>TEXT(UsageTable[[#This Row],[Time]],"mm-dd")</f>
        <v>10-24</v>
      </c>
      <c r="H348" s="36" t="b" cm="1">
        <f t="array" ref="H348">OR(WEEKDAY(UsageTable[[#This Row],[Time]])={1,7},NOT(ISERROR(VLOOKUP(DATE(YEAR(UsageTable[[#This Row],[Time]]),MONTH(UsageTable[[#This Row],[Time]]),DAY(UsageTable[[#This Row],[Time]])),Holidays[Date],1,FALSE()))))</f>
        <v>1</v>
      </c>
      <c r="I3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1.41</v>
      </c>
      <c r="J3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 spans="2:11" x14ac:dyDescent="0.3">
      <c r="B349" s="26">
        <v>44128</v>
      </c>
      <c r="C349" s="27">
        <v>44128.333333333336</v>
      </c>
      <c r="D349" s="28">
        <v>2.2599999999999998</v>
      </c>
      <c r="E349" s="15"/>
      <c r="F349" s="15"/>
      <c r="G349" s="36" t="str">
        <f>TEXT(UsageTable[[#This Row],[Time]],"mm-dd")</f>
        <v>10-24</v>
      </c>
      <c r="H349" s="36" t="b" cm="1">
        <f t="array" ref="H349">OR(WEEKDAY(UsageTable[[#This Row],[Time]])={1,7},NOT(ISERROR(VLOOKUP(DATE(YEAR(UsageTable[[#This Row],[Time]]),MONTH(UsageTable[[#This Row],[Time]]),DAY(UsageTable[[#This Row],[Time]])),Holidays[Date],1,FALSE()))))</f>
        <v>1</v>
      </c>
      <c r="I3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2.2599999999999998</v>
      </c>
      <c r="J3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 spans="2:11" x14ac:dyDescent="0.3">
      <c r="B350" s="29">
        <v>44128</v>
      </c>
      <c r="C350" s="30">
        <v>44128.375</v>
      </c>
      <c r="D350" s="31">
        <v>0.49</v>
      </c>
      <c r="E350" s="15"/>
      <c r="F350" s="15"/>
      <c r="G350" s="36" t="str">
        <f>TEXT(UsageTable[[#This Row],[Time]],"mm-dd")</f>
        <v>10-24</v>
      </c>
      <c r="H350" s="36" t="b" cm="1">
        <f t="array" ref="H350">OR(WEEKDAY(UsageTable[[#This Row],[Time]])={1,7},NOT(ISERROR(VLOOKUP(DATE(YEAR(UsageTable[[#This Row],[Time]]),MONTH(UsageTable[[#This Row],[Time]]),DAY(UsageTable[[#This Row],[Time]])),Holidays[Date],1,FALSE()))))</f>
        <v>1</v>
      </c>
      <c r="I3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3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 spans="2:11" x14ac:dyDescent="0.3">
      <c r="B351" s="26">
        <v>44128</v>
      </c>
      <c r="C351" s="27">
        <v>44128.416666666664</v>
      </c>
      <c r="D351" s="28">
        <v>1.1299999999999999</v>
      </c>
      <c r="E351" s="15"/>
      <c r="F351" s="15"/>
      <c r="G351" s="36" t="str">
        <f>TEXT(UsageTable[[#This Row],[Time]],"mm-dd")</f>
        <v>10-24</v>
      </c>
      <c r="H351" s="36" t="b" cm="1">
        <f t="array" ref="H351">OR(WEEKDAY(UsageTable[[#This Row],[Time]])={1,7},NOT(ISERROR(VLOOKUP(DATE(YEAR(UsageTable[[#This Row],[Time]]),MONTH(UsageTable[[#This Row],[Time]]),DAY(UsageTable[[#This Row],[Time]])),Holidays[Date],1,FALSE()))))</f>
        <v>1</v>
      </c>
      <c r="I3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3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 spans="2:11" x14ac:dyDescent="0.3">
      <c r="B352" s="29">
        <v>44128</v>
      </c>
      <c r="C352" s="30">
        <v>44128.458333333336</v>
      </c>
      <c r="D352" s="31">
        <v>1.23</v>
      </c>
      <c r="E352" s="15"/>
      <c r="F352" s="15"/>
      <c r="G352" s="36" t="str">
        <f>TEXT(UsageTable[[#This Row],[Time]],"mm-dd")</f>
        <v>10-24</v>
      </c>
      <c r="H352" s="36" t="b" cm="1">
        <f t="array" ref="H352">OR(WEEKDAY(UsageTable[[#This Row],[Time]])={1,7},NOT(ISERROR(VLOOKUP(DATE(YEAR(UsageTable[[#This Row],[Time]]),MONTH(UsageTable[[#This Row],[Time]]),DAY(UsageTable[[#This Row],[Time]])),Holidays[Date],1,FALSE()))))</f>
        <v>1</v>
      </c>
      <c r="I3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3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 spans="2:11" x14ac:dyDescent="0.3">
      <c r="B353" s="26">
        <v>44128</v>
      </c>
      <c r="C353" s="27">
        <v>44128.5</v>
      </c>
      <c r="D353" s="28">
        <v>3.19</v>
      </c>
      <c r="E353" s="15"/>
      <c r="F353" s="15"/>
      <c r="G353" s="36" t="str">
        <f>TEXT(UsageTable[[#This Row],[Time]],"mm-dd")</f>
        <v>10-24</v>
      </c>
      <c r="H353" s="36" t="b" cm="1">
        <f t="array" ref="H353">OR(WEEKDAY(UsageTable[[#This Row],[Time]])={1,7},NOT(ISERROR(VLOOKUP(DATE(YEAR(UsageTable[[#This Row],[Time]]),MONTH(UsageTable[[#This Row],[Time]]),DAY(UsageTable[[#This Row],[Time]])),Holidays[Date],1,FALSE()))))</f>
        <v>1</v>
      </c>
      <c r="I3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3.19</v>
      </c>
      <c r="J3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 spans="2:11" x14ac:dyDescent="0.3">
      <c r="B354" s="29">
        <v>44128</v>
      </c>
      <c r="C354" s="30">
        <v>44128.541666666664</v>
      </c>
      <c r="D354" s="31">
        <v>3.64</v>
      </c>
      <c r="E354" s="15"/>
      <c r="F354" s="15"/>
      <c r="G354" s="36" t="str">
        <f>TEXT(UsageTable[[#This Row],[Time]],"mm-dd")</f>
        <v>10-24</v>
      </c>
      <c r="H354" s="36" t="b" cm="1">
        <f t="array" ref="H354">OR(WEEKDAY(UsageTable[[#This Row],[Time]])={1,7},NOT(ISERROR(VLOOKUP(DATE(YEAR(UsageTable[[#This Row],[Time]]),MONTH(UsageTable[[#This Row],[Time]]),DAY(UsageTable[[#This Row],[Time]])),Holidays[Date],1,FALSE()))))</f>
        <v>1</v>
      </c>
      <c r="I3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3.64</v>
      </c>
      <c r="J3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 spans="2:11" x14ac:dyDescent="0.3">
      <c r="B355" s="26">
        <v>44128</v>
      </c>
      <c r="C355" s="27">
        <v>44128.583333333336</v>
      </c>
      <c r="D355" s="28">
        <v>2.77</v>
      </c>
      <c r="E355" s="15"/>
      <c r="F355" s="15"/>
      <c r="G355" s="36" t="str">
        <f>TEXT(UsageTable[[#This Row],[Time]],"mm-dd")</f>
        <v>10-24</v>
      </c>
      <c r="H355" s="36" t="b" cm="1">
        <f t="array" ref="H355">OR(WEEKDAY(UsageTable[[#This Row],[Time]])={1,7},NOT(ISERROR(VLOOKUP(DATE(YEAR(UsageTable[[#This Row],[Time]]),MONTH(UsageTable[[#This Row],[Time]]),DAY(UsageTable[[#This Row],[Time]])),Holidays[Date],1,FALSE()))))</f>
        <v>1</v>
      </c>
      <c r="I3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2.77</v>
      </c>
      <c r="J3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 spans="2:11" x14ac:dyDescent="0.3">
      <c r="B356" s="29">
        <v>44128</v>
      </c>
      <c r="C356" s="30">
        <v>44128.625</v>
      </c>
      <c r="D356" s="31">
        <v>1.1100000000000001</v>
      </c>
      <c r="E356" s="15"/>
      <c r="F356" s="15"/>
      <c r="G356" s="36" t="str">
        <f>TEXT(UsageTable[[#This Row],[Time]],"mm-dd")</f>
        <v>10-24</v>
      </c>
      <c r="H356" s="36" t="b" cm="1">
        <f t="array" ref="H356">OR(WEEKDAY(UsageTable[[#This Row],[Time]])={1,7},NOT(ISERROR(VLOOKUP(DATE(YEAR(UsageTable[[#This Row],[Time]]),MONTH(UsageTable[[#This Row],[Time]]),DAY(UsageTable[[#This Row],[Time]])),Holidays[Date],1,FALSE()))))</f>
        <v>1</v>
      </c>
      <c r="I3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 spans="2:11" x14ac:dyDescent="0.3">
      <c r="B357" s="26">
        <v>44128</v>
      </c>
      <c r="C357" s="27">
        <v>44128.666666666664</v>
      </c>
      <c r="D357" s="28">
        <v>1.06</v>
      </c>
      <c r="E357" s="15"/>
      <c r="F357" s="15"/>
      <c r="G357" s="36" t="str">
        <f>TEXT(UsageTable[[#This Row],[Time]],"mm-dd")</f>
        <v>10-24</v>
      </c>
      <c r="H357" s="36" t="b" cm="1">
        <f t="array" ref="H357">OR(WEEKDAY(UsageTable[[#This Row],[Time]])={1,7},NOT(ISERROR(VLOOKUP(DATE(YEAR(UsageTable[[#This Row],[Time]]),MONTH(UsageTable[[#This Row],[Time]]),DAY(UsageTable[[#This Row],[Time]])),Holidays[Date],1,FALSE()))))</f>
        <v>1</v>
      </c>
      <c r="I3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 spans="2:11" x14ac:dyDescent="0.3">
      <c r="B358" s="29">
        <v>44128</v>
      </c>
      <c r="C358" s="30">
        <v>44128.708333333336</v>
      </c>
      <c r="D358" s="31">
        <v>3.71</v>
      </c>
      <c r="E358" s="15"/>
      <c r="F358" s="15"/>
      <c r="G358" s="36" t="str">
        <f>TEXT(UsageTable[[#This Row],[Time]],"mm-dd")</f>
        <v>10-24</v>
      </c>
      <c r="H358" s="36" t="b" cm="1">
        <f t="array" ref="H358">OR(WEEKDAY(UsageTable[[#This Row],[Time]])={1,7},NOT(ISERROR(VLOOKUP(DATE(YEAR(UsageTable[[#This Row],[Time]]),MONTH(UsageTable[[#This Row],[Time]]),DAY(UsageTable[[#This Row],[Time]])),Holidays[Date],1,FALSE()))))</f>
        <v>1</v>
      </c>
      <c r="I3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3.71</v>
      </c>
      <c r="J3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 spans="2:11" x14ac:dyDescent="0.3">
      <c r="B359" s="26">
        <v>44128</v>
      </c>
      <c r="C359" s="27">
        <v>44128.75</v>
      </c>
      <c r="D359" s="28">
        <v>3.34</v>
      </c>
      <c r="E359" s="15"/>
      <c r="F359" s="15"/>
      <c r="G359" s="36" t="str">
        <f>TEXT(UsageTable[[#This Row],[Time]],"mm-dd")</f>
        <v>10-24</v>
      </c>
      <c r="H359" s="36" t="b" cm="1">
        <f t="array" ref="H359">OR(WEEKDAY(UsageTable[[#This Row],[Time]])={1,7},NOT(ISERROR(VLOOKUP(DATE(YEAR(UsageTable[[#This Row],[Time]]),MONTH(UsageTable[[#This Row],[Time]]),DAY(UsageTable[[#This Row],[Time]])),Holidays[Date],1,FALSE()))))</f>
        <v>1</v>
      </c>
      <c r="I3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3.34</v>
      </c>
      <c r="J3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 spans="2:11" x14ac:dyDescent="0.3">
      <c r="B360" s="29">
        <v>44128</v>
      </c>
      <c r="C360" s="30">
        <v>44128.791666666664</v>
      </c>
      <c r="D360" s="31">
        <v>0.92</v>
      </c>
      <c r="E360" s="15"/>
      <c r="F360" s="15"/>
      <c r="G360" s="36" t="str">
        <f>TEXT(UsageTable[[#This Row],[Time]],"mm-dd")</f>
        <v>10-24</v>
      </c>
      <c r="H360" s="36" t="b" cm="1">
        <f t="array" ref="H360">OR(WEEKDAY(UsageTable[[#This Row],[Time]])={1,7},NOT(ISERROR(VLOOKUP(DATE(YEAR(UsageTable[[#This Row],[Time]]),MONTH(UsageTable[[#This Row],[Time]]),DAY(UsageTable[[#This Row],[Time]])),Holidays[Date],1,FALSE()))))</f>
        <v>1</v>
      </c>
      <c r="I3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3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 spans="2:11" x14ac:dyDescent="0.3">
      <c r="B361" s="26">
        <v>44128</v>
      </c>
      <c r="C361" s="27">
        <v>44128.833333333336</v>
      </c>
      <c r="D361" s="28">
        <v>1.82</v>
      </c>
      <c r="E361" s="15"/>
      <c r="F361" s="15"/>
      <c r="G361" s="36" t="str">
        <f>TEXT(UsageTable[[#This Row],[Time]],"mm-dd")</f>
        <v>10-24</v>
      </c>
      <c r="H361" s="36" t="b" cm="1">
        <f t="array" ref="H361">OR(WEEKDAY(UsageTable[[#This Row],[Time]])={1,7},NOT(ISERROR(VLOOKUP(DATE(YEAR(UsageTable[[#This Row],[Time]]),MONTH(UsageTable[[#This Row],[Time]]),DAY(UsageTable[[#This Row],[Time]])),Holidays[Date],1,FALSE()))))</f>
        <v>1</v>
      </c>
      <c r="I3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3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 spans="2:11" x14ac:dyDescent="0.3">
      <c r="B362" s="29">
        <v>44128</v>
      </c>
      <c r="C362" s="30">
        <v>44128.875</v>
      </c>
      <c r="D362" s="31">
        <v>1.67</v>
      </c>
      <c r="E362" s="15"/>
      <c r="F362" s="15"/>
      <c r="G362" s="36" t="str">
        <f>TEXT(UsageTable[[#This Row],[Time]],"mm-dd")</f>
        <v>10-24</v>
      </c>
      <c r="H362" s="36" t="b" cm="1">
        <f t="array" ref="H362">OR(WEEKDAY(UsageTable[[#This Row],[Time]])={1,7},NOT(ISERROR(VLOOKUP(DATE(YEAR(UsageTable[[#This Row],[Time]]),MONTH(UsageTable[[#This Row],[Time]]),DAY(UsageTable[[#This Row],[Time]])),Holidays[Date],1,FALSE()))))</f>
        <v>1</v>
      </c>
      <c r="I3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3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 spans="2:11" x14ac:dyDescent="0.3">
      <c r="B363" s="26">
        <v>44128</v>
      </c>
      <c r="C363" s="27">
        <v>44128.916666666664</v>
      </c>
      <c r="D363" s="28">
        <v>1.21</v>
      </c>
      <c r="E363" s="15"/>
      <c r="F363" s="15"/>
      <c r="G363" s="36" t="str">
        <f>TEXT(UsageTable[[#This Row],[Time]],"mm-dd")</f>
        <v>10-24</v>
      </c>
      <c r="H363" s="36" t="b" cm="1">
        <f t="array" ref="H363">OR(WEEKDAY(UsageTable[[#This Row],[Time]])={1,7},NOT(ISERROR(VLOOKUP(DATE(YEAR(UsageTable[[#This Row],[Time]]),MONTH(UsageTable[[#This Row],[Time]]),DAY(UsageTable[[#This Row],[Time]])),Holidays[Date],1,FALSE()))))</f>
        <v>1</v>
      </c>
      <c r="I3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1.21</v>
      </c>
      <c r="J3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 spans="2:11" x14ac:dyDescent="0.3">
      <c r="B364" s="29">
        <v>44128</v>
      </c>
      <c r="C364" s="30">
        <v>44128.958333333336</v>
      </c>
      <c r="D364" s="31">
        <v>1.06</v>
      </c>
      <c r="E364" s="15"/>
      <c r="F364" s="15"/>
      <c r="G364" s="36" t="str">
        <f>TEXT(UsageTable[[#This Row],[Time]],"mm-dd")</f>
        <v>10-24</v>
      </c>
      <c r="H364" s="36" t="b" cm="1">
        <f t="array" ref="H364">OR(WEEKDAY(UsageTable[[#This Row],[Time]])={1,7},NOT(ISERROR(VLOOKUP(DATE(YEAR(UsageTable[[#This Row],[Time]]),MONTH(UsageTable[[#This Row],[Time]]),DAY(UsageTable[[#This Row],[Time]])),Holidays[Date],1,FALSE()))))</f>
        <v>1</v>
      </c>
      <c r="I3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 spans="2:11" x14ac:dyDescent="0.3">
      <c r="B365" s="26">
        <v>44129</v>
      </c>
      <c r="C365" s="27">
        <v>44129</v>
      </c>
      <c r="D365" s="28">
        <v>0.54</v>
      </c>
      <c r="E365" s="15"/>
      <c r="F365" s="15"/>
      <c r="G365" s="36" t="str">
        <f>TEXT(UsageTable[[#This Row],[Time]],"mm-dd")</f>
        <v>10-25</v>
      </c>
      <c r="H365" s="36" t="b" cm="1">
        <f t="array" ref="H365">OR(WEEKDAY(UsageTable[[#This Row],[Time]])={1,7},NOT(ISERROR(VLOOKUP(DATE(YEAR(UsageTable[[#This Row],[Time]]),MONTH(UsageTable[[#This Row],[Time]]),DAY(UsageTable[[#This Row],[Time]])),Holidays[Date],1,FALSE()))))</f>
        <v>1</v>
      </c>
      <c r="I3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3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 spans="2:11" x14ac:dyDescent="0.3">
      <c r="B366" s="29">
        <v>44129</v>
      </c>
      <c r="C366" s="30">
        <v>44129.041666666664</v>
      </c>
      <c r="D366" s="31">
        <v>0.47</v>
      </c>
      <c r="E366" s="15"/>
      <c r="F366" s="15"/>
      <c r="G366" s="36" t="str">
        <f>TEXT(UsageTable[[#This Row],[Time]],"mm-dd")</f>
        <v>10-25</v>
      </c>
      <c r="H366" s="36" t="b" cm="1">
        <f t="array" ref="H366">OR(WEEKDAY(UsageTable[[#This Row],[Time]])={1,7},NOT(ISERROR(VLOOKUP(DATE(YEAR(UsageTable[[#This Row],[Time]]),MONTH(UsageTable[[#This Row],[Time]]),DAY(UsageTable[[#This Row],[Time]])),Holidays[Date],1,FALSE()))))</f>
        <v>1</v>
      </c>
      <c r="I3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3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 spans="2:11" x14ac:dyDescent="0.3">
      <c r="B367" s="26">
        <v>44129</v>
      </c>
      <c r="C367" s="27">
        <v>44129.083333333336</v>
      </c>
      <c r="D367" s="28">
        <v>0.53</v>
      </c>
      <c r="E367" s="15"/>
      <c r="F367" s="15"/>
      <c r="G367" s="36" t="str">
        <f>TEXT(UsageTable[[#This Row],[Time]],"mm-dd")</f>
        <v>10-25</v>
      </c>
      <c r="H367" s="36" t="b" cm="1">
        <f t="array" ref="H367">OR(WEEKDAY(UsageTable[[#This Row],[Time]])={1,7},NOT(ISERROR(VLOOKUP(DATE(YEAR(UsageTable[[#This Row],[Time]]),MONTH(UsageTable[[#This Row],[Time]]),DAY(UsageTable[[#This Row],[Time]])),Holidays[Date],1,FALSE()))))</f>
        <v>1</v>
      </c>
      <c r="I3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3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 spans="2:11" x14ac:dyDescent="0.3">
      <c r="B368" s="29">
        <v>44129</v>
      </c>
      <c r="C368" s="30">
        <v>44129.125</v>
      </c>
      <c r="D368" s="31">
        <v>0.92</v>
      </c>
      <c r="E368" s="15"/>
      <c r="F368" s="15"/>
      <c r="G368" s="36" t="str">
        <f>TEXT(UsageTable[[#This Row],[Time]],"mm-dd")</f>
        <v>10-25</v>
      </c>
      <c r="H368" s="36" t="b" cm="1">
        <f t="array" ref="H368">OR(WEEKDAY(UsageTable[[#This Row],[Time]])={1,7},NOT(ISERROR(VLOOKUP(DATE(YEAR(UsageTable[[#This Row],[Time]]),MONTH(UsageTable[[#This Row],[Time]]),DAY(UsageTable[[#This Row],[Time]])),Holidays[Date],1,FALSE()))))</f>
        <v>1</v>
      </c>
      <c r="I3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3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 spans="2:11" x14ac:dyDescent="0.3">
      <c r="B369" s="26">
        <v>44129</v>
      </c>
      <c r="C369" s="27">
        <v>44129.166666666664</v>
      </c>
      <c r="D369" s="28">
        <v>0.6</v>
      </c>
      <c r="E369" s="15"/>
      <c r="F369" s="15"/>
      <c r="G369" s="36" t="str">
        <f>TEXT(UsageTable[[#This Row],[Time]],"mm-dd")</f>
        <v>10-25</v>
      </c>
      <c r="H369" s="36" t="b" cm="1">
        <f t="array" ref="H369">OR(WEEKDAY(UsageTable[[#This Row],[Time]])={1,7},NOT(ISERROR(VLOOKUP(DATE(YEAR(UsageTable[[#This Row],[Time]]),MONTH(UsageTable[[#This Row],[Time]]),DAY(UsageTable[[#This Row],[Time]])),Holidays[Date],1,FALSE()))))</f>
        <v>1</v>
      </c>
      <c r="I3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3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 spans="2:11" x14ac:dyDescent="0.3">
      <c r="B370" s="29">
        <v>44129</v>
      </c>
      <c r="C370" s="30">
        <v>44129.208333333336</v>
      </c>
      <c r="D370" s="31">
        <v>0.45</v>
      </c>
      <c r="E370" s="15"/>
      <c r="F370" s="15"/>
      <c r="G370" s="36" t="str">
        <f>TEXT(UsageTable[[#This Row],[Time]],"mm-dd")</f>
        <v>10-25</v>
      </c>
      <c r="H370" s="36" t="b" cm="1">
        <f t="array" ref="H370">OR(WEEKDAY(UsageTable[[#This Row],[Time]])={1,7},NOT(ISERROR(VLOOKUP(DATE(YEAR(UsageTable[[#This Row],[Time]]),MONTH(UsageTable[[#This Row],[Time]]),DAY(UsageTable[[#This Row],[Time]])),Holidays[Date],1,FALSE()))))</f>
        <v>1</v>
      </c>
      <c r="I3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3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 spans="2:11" x14ac:dyDescent="0.3">
      <c r="B371" s="26">
        <v>44129</v>
      </c>
      <c r="C371" s="27">
        <v>44129.25</v>
      </c>
      <c r="D371" s="28">
        <v>0.7</v>
      </c>
      <c r="E371" s="15"/>
      <c r="F371" s="15"/>
      <c r="G371" s="36" t="str">
        <f>TEXT(UsageTable[[#This Row],[Time]],"mm-dd")</f>
        <v>10-25</v>
      </c>
      <c r="H371" s="36" t="b" cm="1">
        <f t="array" ref="H371">OR(WEEKDAY(UsageTable[[#This Row],[Time]])={1,7},NOT(ISERROR(VLOOKUP(DATE(YEAR(UsageTable[[#This Row],[Time]]),MONTH(UsageTable[[#This Row],[Time]]),DAY(UsageTable[[#This Row],[Time]])),Holidays[Date],1,FALSE()))))</f>
        <v>1</v>
      </c>
      <c r="I3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3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 spans="2:11" x14ac:dyDescent="0.3">
      <c r="B372" s="29">
        <v>44129</v>
      </c>
      <c r="C372" s="30">
        <v>44129.291666666664</v>
      </c>
      <c r="D372" s="31">
        <v>2.2599999999999998</v>
      </c>
      <c r="E372" s="15"/>
      <c r="F372" s="15"/>
      <c r="G372" s="36" t="str">
        <f>TEXT(UsageTable[[#This Row],[Time]],"mm-dd")</f>
        <v>10-25</v>
      </c>
      <c r="H372" s="36" t="b" cm="1">
        <f t="array" ref="H372">OR(WEEKDAY(UsageTable[[#This Row],[Time]])={1,7},NOT(ISERROR(VLOOKUP(DATE(YEAR(UsageTable[[#This Row],[Time]]),MONTH(UsageTable[[#This Row],[Time]]),DAY(UsageTable[[#This Row],[Time]])),Holidays[Date],1,FALSE()))))</f>
        <v>1</v>
      </c>
      <c r="I3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2.2599999999999998</v>
      </c>
      <c r="J3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 spans="2:11" x14ac:dyDescent="0.3">
      <c r="B373" s="26">
        <v>44129</v>
      </c>
      <c r="C373" s="27">
        <v>44129.333333333336</v>
      </c>
      <c r="D373" s="28">
        <v>1.2</v>
      </c>
      <c r="E373" s="15"/>
      <c r="F373" s="15"/>
      <c r="G373" s="36" t="str">
        <f>TEXT(UsageTable[[#This Row],[Time]],"mm-dd")</f>
        <v>10-25</v>
      </c>
      <c r="H373" s="36" t="b" cm="1">
        <f t="array" ref="H373">OR(WEEKDAY(UsageTable[[#This Row],[Time]])={1,7},NOT(ISERROR(VLOOKUP(DATE(YEAR(UsageTable[[#This Row],[Time]]),MONTH(UsageTable[[#This Row],[Time]]),DAY(UsageTable[[#This Row],[Time]])),Holidays[Date],1,FALSE()))))</f>
        <v>1</v>
      </c>
      <c r="I3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3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 spans="2:11" x14ac:dyDescent="0.3">
      <c r="B374" s="29">
        <v>44129</v>
      </c>
      <c r="C374" s="30">
        <v>44129.375</v>
      </c>
      <c r="D374" s="31">
        <v>2.4</v>
      </c>
      <c r="E374" s="15"/>
      <c r="F374" s="15"/>
      <c r="G374" s="36" t="str">
        <f>TEXT(UsageTable[[#This Row],[Time]],"mm-dd")</f>
        <v>10-25</v>
      </c>
      <c r="H374" s="36" t="b" cm="1">
        <f t="array" ref="H374">OR(WEEKDAY(UsageTable[[#This Row],[Time]])={1,7},NOT(ISERROR(VLOOKUP(DATE(YEAR(UsageTable[[#This Row],[Time]]),MONTH(UsageTable[[#This Row],[Time]]),DAY(UsageTable[[#This Row],[Time]])),Holidays[Date],1,FALSE()))))</f>
        <v>1</v>
      </c>
      <c r="I3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3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 spans="2:11" x14ac:dyDescent="0.3">
      <c r="B375" s="26">
        <v>44129</v>
      </c>
      <c r="C375" s="27">
        <v>44129.416666666664</v>
      </c>
      <c r="D375" s="28">
        <v>1.94</v>
      </c>
      <c r="E375" s="15"/>
      <c r="F375" s="15"/>
      <c r="G375" s="36" t="str">
        <f>TEXT(UsageTable[[#This Row],[Time]],"mm-dd")</f>
        <v>10-25</v>
      </c>
      <c r="H375" s="36" t="b" cm="1">
        <f t="array" ref="H375">OR(WEEKDAY(UsageTable[[#This Row],[Time]])={1,7},NOT(ISERROR(VLOOKUP(DATE(YEAR(UsageTable[[#This Row],[Time]]),MONTH(UsageTable[[#This Row],[Time]]),DAY(UsageTable[[#This Row],[Time]])),Holidays[Date],1,FALSE()))))</f>
        <v>1</v>
      </c>
      <c r="I3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3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 spans="2:11" x14ac:dyDescent="0.3">
      <c r="B376" s="29">
        <v>44129</v>
      </c>
      <c r="C376" s="30">
        <v>44129.458333333336</v>
      </c>
      <c r="D376" s="31">
        <v>0.74</v>
      </c>
      <c r="E376" s="15"/>
      <c r="F376" s="15"/>
      <c r="G376" s="36" t="str">
        <f>TEXT(UsageTable[[#This Row],[Time]],"mm-dd")</f>
        <v>10-25</v>
      </c>
      <c r="H376" s="36" t="b" cm="1">
        <f t="array" ref="H376">OR(WEEKDAY(UsageTable[[#This Row],[Time]])={1,7},NOT(ISERROR(VLOOKUP(DATE(YEAR(UsageTable[[#This Row],[Time]]),MONTH(UsageTable[[#This Row],[Time]]),DAY(UsageTable[[#This Row],[Time]])),Holidays[Date],1,FALSE()))))</f>
        <v>1</v>
      </c>
      <c r="I3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3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 spans="2:11" x14ac:dyDescent="0.3">
      <c r="B377" s="26">
        <v>44129</v>
      </c>
      <c r="C377" s="27">
        <v>44129.5</v>
      </c>
      <c r="D377" s="28">
        <v>1.86</v>
      </c>
      <c r="E377" s="15"/>
      <c r="F377" s="15"/>
      <c r="G377" s="36" t="str">
        <f>TEXT(UsageTable[[#This Row],[Time]],"mm-dd")</f>
        <v>10-25</v>
      </c>
      <c r="H377" s="36" t="b" cm="1">
        <f t="array" ref="H377">OR(WEEKDAY(UsageTable[[#This Row],[Time]])={1,7},NOT(ISERROR(VLOOKUP(DATE(YEAR(UsageTable[[#This Row],[Time]]),MONTH(UsageTable[[#This Row],[Time]]),DAY(UsageTable[[#This Row],[Time]])),Holidays[Date],1,FALSE()))))</f>
        <v>1</v>
      </c>
      <c r="I3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1.86</v>
      </c>
      <c r="J3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 spans="2:11" x14ac:dyDescent="0.3">
      <c r="B378" s="29">
        <v>44129</v>
      </c>
      <c r="C378" s="30">
        <v>44129.541666666664</v>
      </c>
      <c r="D378" s="31">
        <v>1.08</v>
      </c>
      <c r="E378" s="15"/>
      <c r="F378" s="15"/>
      <c r="G378" s="36" t="str">
        <f>TEXT(UsageTable[[#This Row],[Time]],"mm-dd")</f>
        <v>10-25</v>
      </c>
      <c r="H378" s="36" t="b" cm="1">
        <f t="array" ref="H378">OR(WEEKDAY(UsageTable[[#This Row],[Time]])={1,7},NOT(ISERROR(VLOOKUP(DATE(YEAR(UsageTable[[#This Row],[Time]]),MONTH(UsageTable[[#This Row],[Time]]),DAY(UsageTable[[#This Row],[Time]])),Holidays[Date],1,FALSE()))))</f>
        <v>1</v>
      </c>
      <c r="I3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3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 spans="2:11" x14ac:dyDescent="0.3">
      <c r="B379" s="26">
        <v>44129</v>
      </c>
      <c r="C379" s="27">
        <v>44129.583333333336</v>
      </c>
      <c r="D379" s="28">
        <v>0.5</v>
      </c>
      <c r="E379" s="15"/>
      <c r="F379" s="15"/>
      <c r="G379" s="36" t="str">
        <f>TEXT(UsageTable[[#This Row],[Time]],"mm-dd")</f>
        <v>10-25</v>
      </c>
      <c r="H379" s="36" t="b" cm="1">
        <f t="array" ref="H379">OR(WEEKDAY(UsageTable[[#This Row],[Time]])={1,7},NOT(ISERROR(VLOOKUP(DATE(YEAR(UsageTable[[#This Row],[Time]]),MONTH(UsageTable[[#This Row],[Time]]),DAY(UsageTable[[#This Row],[Time]])),Holidays[Date],1,FALSE()))))</f>
        <v>1</v>
      </c>
      <c r="I3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3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 spans="2:11" x14ac:dyDescent="0.3">
      <c r="B380" s="29">
        <v>44129</v>
      </c>
      <c r="C380" s="30">
        <v>44129.625</v>
      </c>
      <c r="D380" s="31">
        <v>3.86</v>
      </c>
      <c r="E380" s="15"/>
      <c r="F380" s="15"/>
      <c r="G380" s="36" t="str">
        <f>TEXT(UsageTable[[#This Row],[Time]],"mm-dd")</f>
        <v>10-25</v>
      </c>
      <c r="H380" s="36" t="b" cm="1">
        <f t="array" ref="H380">OR(WEEKDAY(UsageTable[[#This Row],[Time]])={1,7},NOT(ISERROR(VLOOKUP(DATE(YEAR(UsageTable[[#This Row],[Time]]),MONTH(UsageTable[[#This Row],[Time]]),DAY(UsageTable[[#This Row],[Time]])),Holidays[Date],1,FALSE()))))</f>
        <v>1</v>
      </c>
      <c r="I3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3.86</v>
      </c>
      <c r="J3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 spans="2:11" x14ac:dyDescent="0.3">
      <c r="B381" s="26">
        <v>44129</v>
      </c>
      <c r="C381" s="27">
        <v>44129.666666666664</v>
      </c>
      <c r="D381" s="28">
        <v>1.1100000000000001</v>
      </c>
      <c r="E381" s="15"/>
      <c r="F381" s="15"/>
      <c r="G381" s="36" t="str">
        <f>TEXT(UsageTable[[#This Row],[Time]],"mm-dd")</f>
        <v>10-25</v>
      </c>
      <c r="H381" s="36" t="b" cm="1">
        <f t="array" ref="H381">OR(WEEKDAY(UsageTable[[#This Row],[Time]])={1,7},NOT(ISERROR(VLOOKUP(DATE(YEAR(UsageTable[[#This Row],[Time]]),MONTH(UsageTable[[#This Row],[Time]]),DAY(UsageTable[[#This Row],[Time]])),Holidays[Date],1,FALSE()))))</f>
        <v>1</v>
      </c>
      <c r="I3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 spans="2:11" x14ac:dyDescent="0.3">
      <c r="B382" s="29">
        <v>44129</v>
      </c>
      <c r="C382" s="30">
        <v>44129.708333333336</v>
      </c>
      <c r="D382" s="31">
        <v>1.68</v>
      </c>
      <c r="E382" s="15"/>
      <c r="F382" s="15"/>
      <c r="G382" s="36" t="str">
        <f>TEXT(UsageTable[[#This Row],[Time]],"mm-dd")</f>
        <v>10-25</v>
      </c>
      <c r="H382" s="36" t="b" cm="1">
        <f t="array" ref="H382">OR(WEEKDAY(UsageTable[[#This Row],[Time]])={1,7},NOT(ISERROR(VLOOKUP(DATE(YEAR(UsageTable[[#This Row],[Time]]),MONTH(UsageTable[[#This Row],[Time]]),DAY(UsageTable[[#This Row],[Time]])),Holidays[Date],1,FALSE()))))</f>
        <v>1</v>
      </c>
      <c r="I3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3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 spans="2:11" x14ac:dyDescent="0.3">
      <c r="B383" s="26">
        <v>44129</v>
      </c>
      <c r="C383" s="27">
        <v>44129.75</v>
      </c>
      <c r="D383" s="28">
        <v>2.21</v>
      </c>
      <c r="E383" s="15"/>
      <c r="F383" s="15"/>
      <c r="G383" s="36" t="str">
        <f>TEXT(UsageTable[[#This Row],[Time]],"mm-dd")</f>
        <v>10-25</v>
      </c>
      <c r="H383" s="36" t="b" cm="1">
        <f t="array" ref="H383">OR(WEEKDAY(UsageTable[[#This Row],[Time]])={1,7},NOT(ISERROR(VLOOKUP(DATE(YEAR(UsageTable[[#This Row],[Time]]),MONTH(UsageTable[[#This Row],[Time]]),DAY(UsageTable[[#This Row],[Time]])),Holidays[Date],1,FALSE()))))</f>
        <v>1</v>
      </c>
      <c r="I3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2.21</v>
      </c>
      <c r="J3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 spans="2:11" x14ac:dyDescent="0.3">
      <c r="B384" s="29">
        <v>44129</v>
      </c>
      <c r="C384" s="30">
        <v>44129.791666666664</v>
      </c>
      <c r="D384" s="31">
        <v>1.85</v>
      </c>
      <c r="E384" s="15"/>
      <c r="F384" s="15"/>
      <c r="G384" s="36" t="str">
        <f>TEXT(UsageTable[[#This Row],[Time]],"mm-dd")</f>
        <v>10-25</v>
      </c>
      <c r="H384" s="36" t="b" cm="1">
        <f t="array" ref="H384">OR(WEEKDAY(UsageTable[[#This Row],[Time]])={1,7},NOT(ISERROR(VLOOKUP(DATE(YEAR(UsageTable[[#This Row],[Time]]),MONTH(UsageTable[[#This Row],[Time]]),DAY(UsageTable[[#This Row],[Time]])),Holidays[Date],1,FALSE()))))</f>
        <v>1</v>
      </c>
      <c r="I3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3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 spans="2:11" x14ac:dyDescent="0.3">
      <c r="B385" s="26">
        <v>44129</v>
      </c>
      <c r="C385" s="27">
        <v>44129.833333333336</v>
      </c>
      <c r="D385" s="28">
        <v>0.6</v>
      </c>
      <c r="E385" s="15"/>
      <c r="F385" s="15"/>
      <c r="G385" s="36" t="str">
        <f>TEXT(UsageTable[[#This Row],[Time]],"mm-dd")</f>
        <v>10-25</v>
      </c>
      <c r="H385" s="36" t="b" cm="1">
        <f t="array" ref="H385">OR(WEEKDAY(UsageTable[[#This Row],[Time]])={1,7},NOT(ISERROR(VLOOKUP(DATE(YEAR(UsageTable[[#This Row],[Time]]),MONTH(UsageTable[[#This Row],[Time]]),DAY(UsageTable[[#This Row],[Time]])),Holidays[Date],1,FALSE()))))</f>
        <v>1</v>
      </c>
      <c r="I3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3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 spans="2:11" x14ac:dyDescent="0.3">
      <c r="B386" s="29">
        <v>44129</v>
      </c>
      <c r="C386" s="30">
        <v>44129.875</v>
      </c>
      <c r="D386" s="31">
        <v>1.04</v>
      </c>
      <c r="E386" s="15"/>
      <c r="F386" s="15"/>
      <c r="G386" s="36" t="str">
        <f>TEXT(UsageTable[[#This Row],[Time]],"mm-dd")</f>
        <v>10-25</v>
      </c>
      <c r="H386" s="36" t="b" cm="1">
        <f t="array" ref="H386">OR(WEEKDAY(UsageTable[[#This Row],[Time]])={1,7},NOT(ISERROR(VLOOKUP(DATE(YEAR(UsageTable[[#This Row],[Time]]),MONTH(UsageTable[[#This Row],[Time]]),DAY(UsageTable[[#This Row],[Time]])),Holidays[Date],1,FALSE()))))</f>
        <v>1</v>
      </c>
      <c r="I3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3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 spans="2:11" x14ac:dyDescent="0.3">
      <c r="B387" s="26">
        <v>44129</v>
      </c>
      <c r="C387" s="27">
        <v>44129.916666666664</v>
      </c>
      <c r="D387" s="28">
        <v>0.54</v>
      </c>
      <c r="E387" s="15"/>
      <c r="F387" s="15"/>
      <c r="G387" s="36" t="str">
        <f>TEXT(UsageTable[[#This Row],[Time]],"mm-dd")</f>
        <v>10-25</v>
      </c>
      <c r="H387" s="36" t="b" cm="1">
        <f t="array" ref="H387">OR(WEEKDAY(UsageTable[[#This Row],[Time]])={1,7},NOT(ISERROR(VLOOKUP(DATE(YEAR(UsageTable[[#This Row],[Time]]),MONTH(UsageTable[[#This Row],[Time]]),DAY(UsageTable[[#This Row],[Time]])),Holidays[Date],1,FALSE()))))</f>
        <v>1</v>
      </c>
      <c r="I3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3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 spans="2:11" x14ac:dyDescent="0.3">
      <c r="B388" s="29">
        <v>44129</v>
      </c>
      <c r="C388" s="30">
        <v>44129.958333333336</v>
      </c>
      <c r="D388" s="31">
        <v>0.83</v>
      </c>
      <c r="E388" s="15"/>
      <c r="F388" s="15"/>
      <c r="G388" s="36" t="str">
        <f>TEXT(UsageTable[[#This Row],[Time]],"mm-dd")</f>
        <v>10-25</v>
      </c>
      <c r="H388" s="36" t="b" cm="1">
        <f t="array" ref="H388">OR(WEEKDAY(UsageTable[[#This Row],[Time]])={1,7},NOT(ISERROR(VLOOKUP(DATE(YEAR(UsageTable[[#This Row],[Time]]),MONTH(UsageTable[[#This Row],[Time]]),DAY(UsageTable[[#This Row],[Time]])),Holidays[Date],1,FALSE()))))</f>
        <v>1</v>
      </c>
      <c r="I3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 spans="2:11" x14ac:dyDescent="0.3">
      <c r="B389" s="26">
        <v>44130</v>
      </c>
      <c r="C389" s="27">
        <v>44130</v>
      </c>
      <c r="D389" s="28">
        <v>0.31</v>
      </c>
      <c r="E389" s="15"/>
      <c r="F389" s="15"/>
      <c r="G389" s="36" t="str">
        <f>TEXT(UsageTable[[#This Row],[Time]],"mm-dd")</f>
        <v>10-26</v>
      </c>
      <c r="H389" s="36" t="b" cm="1">
        <f t="array" ref="H389">OR(WEEKDAY(UsageTable[[#This Row],[Time]])={1,7},NOT(ISERROR(VLOOKUP(DATE(YEAR(UsageTable[[#This Row],[Time]]),MONTH(UsageTable[[#This Row],[Time]]),DAY(UsageTable[[#This Row],[Time]])),Holidays[Date],1,FALSE()))))</f>
        <v>0</v>
      </c>
      <c r="I3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 spans="2:11" x14ac:dyDescent="0.3">
      <c r="B390" s="29">
        <v>44130</v>
      </c>
      <c r="C390" s="30">
        <v>44130.041666666664</v>
      </c>
      <c r="D390" s="31">
        <v>0.38</v>
      </c>
      <c r="E390" s="15"/>
      <c r="F390" s="15"/>
      <c r="G390" s="36" t="str">
        <f>TEXT(UsageTable[[#This Row],[Time]],"mm-dd")</f>
        <v>10-26</v>
      </c>
      <c r="H390" s="36" t="b" cm="1">
        <f t="array" ref="H390">OR(WEEKDAY(UsageTable[[#This Row],[Time]])={1,7},NOT(ISERROR(VLOOKUP(DATE(YEAR(UsageTable[[#This Row],[Time]]),MONTH(UsageTable[[#This Row],[Time]]),DAY(UsageTable[[#This Row],[Time]])),Holidays[Date],1,FALSE()))))</f>
        <v>0</v>
      </c>
      <c r="I3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 spans="2:11" x14ac:dyDescent="0.3">
      <c r="B391" s="26">
        <v>44130</v>
      </c>
      <c r="C391" s="27">
        <v>44130.083333333336</v>
      </c>
      <c r="D391" s="28">
        <v>0.31</v>
      </c>
      <c r="E391" s="15"/>
      <c r="F391" s="15"/>
      <c r="G391" s="36" t="str">
        <f>TEXT(UsageTable[[#This Row],[Time]],"mm-dd")</f>
        <v>10-26</v>
      </c>
      <c r="H391" s="36" t="b" cm="1">
        <f t="array" ref="H391">OR(WEEKDAY(UsageTable[[#This Row],[Time]])={1,7},NOT(ISERROR(VLOOKUP(DATE(YEAR(UsageTable[[#This Row],[Time]]),MONTH(UsageTable[[#This Row],[Time]]),DAY(UsageTable[[#This Row],[Time]])),Holidays[Date],1,FALSE()))))</f>
        <v>0</v>
      </c>
      <c r="I3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 spans="2:11" x14ac:dyDescent="0.3">
      <c r="B392" s="29">
        <v>44130</v>
      </c>
      <c r="C392" s="30">
        <v>44130.125</v>
      </c>
      <c r="D392" s="31">
        <v>0.76</v>
      </c>
      <c r="E392" s="15"/>
      <c r="F392" s="15"/>
      <c r="G392" s="36" t="str">
        <f>TEXT(UsageTable[[#This Row],[Time]],"mm-dd")</f>
        <v>10-26</v>
      </c>
      <c r="H392" s="36" t="b" cm="1">
        <f t="array" ref="H392">OR(WEEKDAY(UsageTable[[#This Row],[Time]])={1,7},NOT(ISERROR(VLOOKUP(DATE(YEAR(UsageTable[[#This Row],[Time]]),MONTH(UsageTable[[#This Row],[Time]]),DAY(UsageTable[[#This Row],[Time]])),Holidays[Date],1,FALSE()))))</f>
        <v>0</v>
      </c>
      <c r="I3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3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 spans="2:11" x14ac:dyDescent="0.3">
      <c r="B393" s="26">
        <v>44130</v>
      </c>
      <c r="C393" s="27">
        <v>44130.166666666664</v>
      </c>
      <c r="D393" s="28">
        <v>0.35</v>
      </c>
      <c r="E393" s="15"/>
      <c r="F393" s="15"/>
      <c r="G393" s="36" t="str">
        <f>TEXT(UsageTable[[#This Row],[Time]],"mm-dd")</f>
        <v>10-26</v>
      </c>
      <c r="H393" s="36" t="b" cm="1">
        <f t="array" ref="H393">OR(WEEKDAY(UsageTable[[#This Row],[Time]])={1,7},NOT(ISERROR(VLOOKUP(DATE(YEAR(UsageTable[[#This Row],[Time]]),MONTH(UsageTable[[#This Row],[Time]]),DAY(UsageTable[[#This Row],[Time]])),Holidays[Date],1,FALSE()))))</f>
        <v>0</v>
      </c>
      <c r="I3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 spans="2:11" x14ac:dyDescent="0.3">
      <c r="B394" s="29">
        <v>44130</v>
      </c>
      <c r="C394" s="30">
        <v>44130.208333333336</v>
      </c>
      <c r="D394" s="31">
        <v>0.64</v>
      </c>
      <c r="E394" s="15"/>
      <c r="F394" s="15"/>
      <c r="G394" s="36" t="str">
        <f>TEXT(UsageTable[[#This Row],[Time]],"mm-dd")</f>
        <v>10-26</v>
      </c>
      <c r="H394" s="36" t="b" cm="1">
        <f t="array" ref="H394">OR(WEEKDAY(UsageTable[[#This Row],[Time]])={1,7},NOT(ISERROR(VLOOKUP(DATE(YEAR(UsageTable[[#This Row],[Time]]),MONTH(UsageTable[[#This Row],[Time]]),DAY(UsageTable[[#This Row],[Time]])),Holidays[Date],1,FALSE()))))</f>
        <v>0</v>
      </c>
      <c r="I3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3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 spans="2:11" x14ac:dyDescent="0.3">
      <c r="B395" s="26">
        <v>44130</v>
      </c>
      <c r="C395" s="27">
        <v>44130.25</v>
      </c>
      <c r="D395" s="28">
        <v>0.98</v>
      </c>
      <c r="E395" s="15"/>
      <c r="F395" s="15"/>
      <c r="G395" s="36" t="str">
        <f>TEXT(UsageTable[[#This Row],[Time]],"mm-dd")</f>
        <v>10-26</v>
      </c>
      <c r="H395" s="36" t="b" cm="1">
        <f t="array" ref="H395">OR(WEEKDAY(UsageTable[[#This Row],[Time]])={1,7},NOT(ISERROR(VLOOKUP(DATE(YEAR(UsageTable[[#This Row],[Time]]),MONTH(UsageTable[[#This Row],[Time]]),DAY(UsageTable[[#This Row],[Time]])),Holidays[Date],1,FALSE()))))</f>
        <v>0</v>
      </c>
      <c r="I3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 spans="2:11" x14ac:dyDescent="0.3">
      <c r="B396" s="29">
        <v>44130</v>
      </c>
      <c r="C396" s="30">
        <v>44130.291666666664</v>
      </c>
      <c r="D396" s="31">
        <v>1.69</v>
      </c>
      <c r="E396" s="15"/>
      <c r="F396" s="15"/>
      <c r="G396" s="36" t="str">
        <f>TEXT(UsageTable[[#This Row],[Time]],"mm-dd")</f>
        <v>10-26</v>
      </c>
      <c r="H396" s="36" t="b" cm="1">
        <f t="array" ref="H396">OR(WEEKDAY(UsageTable[[#This Row],[Time]])={1,7},NOT(ISERROR(VLOOKUP(DATE(YEAR(UsageTable[[#This Row],[Time]]),MONTH(UsageTable[[#This Row],[Time]]),DAY(UsageTable[[#This Row],[Time]])),Holidays[Date],1,FALSE()))))</f>
        <v>0</v>
      </c>
      <c r="I3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1.69</v>
      </c>
      <c r="K3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 spans="2:11" x14ac:dyDescent="0.3">
      <c r="B397" s="26">
        <v>44130</v>
      </c>
      <c r="C397" s="27">
        <v>44130.333333333336</v>
      </c>
      <c r="D397" s="28">
        <v>3.78</v>
      </c>
      <c r="E397" s="15"/>
      <c r="F397" s="15"/>
      <c r="G397" s="36" t="str">
        <f>TEXT(UsageTable[[#This Row],[Time]],"mm-dd")</f>
        <v>10-26</v>
      </c>
      <c r="H397" s="36" t="b" cm="1">
        <f t="array" ref="H397">OR(WEEKDAY(UsageTable[[#This Row],[Time]])={1,7},NOT(ISERROR(VLOOKUP(DATE(YEAR(UsageTable[[#This Row],[Time]]),MONTH(UsageTable[[#This Row],[Time]]),DAY(UsageTable[[#This Row],[Time]])),Holidays[Date],1,FALSE()))))</f>
        <v>0</v>
      </c>
      <c r="I3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3.78</v>
      </c>
      <c r="K3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 spans="2:11" x14ac:dyDescent="0.3">
      <c r="B398" s="29">
        <v>44130</v>
      </c>
      <c r="C398" s="30">
        <v>44130.375</v>
      </c>
      <c r="D398" s="31">
        <v>2</v>
      </c>
      <c r="E398" s="15"/>
      <c r="F398" s="15"/>
      <c r="G398" s="36" t="str">
        <f>TEXT(UsageTable[[#This Row],[Time]],"mm-dd")</f>
        <v>10-26</v>
      </c>
      <c r="H398" s="36" t="b" cm="1">
        <f t="array" ref="H398">OR(WEEKDAY(UsageTable[[#This Row],[Time]])={1,7},NOT(ISERROR(VLOOKUP(DATE(YEAR(UsageTable[[#This Row],[Time]]),MONTH(UsageTable[[#This Row],[Time]]),DAY(UsageTable[[#This Row],[Time]])),Holidays[Date],1,FALSE()))))</f>
        <v>0</v>
      </c>
      <c r="I3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v>
      </c>
      <c r="K3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 spans="2:11" x14ac:dyDescent="0.3">
      <c r="B399" s="26">
        <v>44130</v>
      </c>
      <c r="C399" s="27">
        <v>44130.416666666664</v>
      </c>
      <c r="D399" s="28">
        <v>1.31</v>
      </c>
      <c r="E399" s="15"/>
      <c r="F399" s="15"/>
      <c r="G399" s="36" t="str">
        <f>TEXT(UsageTable[[#This Row],[Time]],"mm-dd")</f>
        <v>10-26</v>
      </c>
      <c r="H399" s="36" t="b" cm="1">
        <f t="array" ref="H399">OR(WEEKDAY(UsageTable[[#This Row],[Time]])={1,7},NOT(ISERROR(VLOOKUP(DATE(YEAR(UsageTable[[#This Row],[Time]]),MONTH(UsageTable[[#This Row],[Time]]),DAY(UsageTable[[#This Row],[Time]])),Holidays[Date],1,FALSE()))))</f>
        <v>0</v>
      </c>
      <c r="I3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1.31</v>
      </c>
      <c r="K3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 spans="2:11" x14ac:dyDescent="0.3">
      <c r="B400" s="29">
        <v>44130</v>
      </c>
      <c r="C400" s="30">
        <v>44130.458333333336</v>
      </c>
      <c r="D400" s="31">
        <v>3.34</v>
      </c>
      <c r="E400" s="15"/>
      <c r="F400" s="15"/>
      <c r="G400" s="36" t="str">
        <f>TEXT(UsageTable[[#This Row],[Time]],"mm-dd")</f>
        <v>10-26</v>
      </c>
      <c r="H400" s="36" t="b" cm="1">
        <f t="array" ref="H400">OR(WEEKDAY(UsageTable[[#This Row],[Time]])={1,7},NOT(ISERROR(VLOOKUP(DATE(YEAR(UsageTable[[#This Row],[Time]]),MONTH(UsageTable[[#This Row],[Time]]),DAY(UsageTable[[#This Row],[Time]])),Holidays[Date],1,FALSE()))))</f>
        <v>0</v>
      </c>
      <c r="I4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3.34</v>
      </c>
    </row>
    <row r="401" spans="2:11" x14ac:dyDescent="0.3">
      <c r="B401" s="26">
        <v>44130</v>
      </c>
      <c r="C401" s="27">
        <v>44130.5</v>
      </c>
      <c r="D401" s="28">
        <v>2.29</v>
      </c>
      <c r="E401" s="15"/>
      <c r="F401" s="15"/>
      <c r="G401" s="36" t="str">
        <f>TEXT(UsageTable[[#This Row],[Time]],"mm-dd")</f>
        <v>10-26</v>
      </c>
      <c r="H401" s="36" t="b" cm="1">
        <f t="array" ref="H401">OR(WEEKDAY(UsageTable[[#This Row],[Time]])={1,7},NOT(ISERROR(VLOOKUP(DATE(YEAR(UsageTable[[#This Row],[Time]]),MONTH(UsageTable[[#This Row],[Time]]),DAY(UsageTable[[#This Row],[Time]])),Holidays[Date],1,FALSE()))))</f>
        <v>0</v>
      </c>
      <c r="I4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402" spans="2:11" x14ac:dyDescent="0.3">
      <c r="B402" s="29">
        <v>44130</v>
      </c>
      <c r="C402" s="30">
        <v>44130.541666666664</v>
      </c>
      <c r="D402" s="31">
        <v>1.86</v>
      </c>
      <c r="E402" s="15"/>
      <c r="F402" s="15"/>
      <c r="G402" s="36" t="str">
        <f>TEXT(UsageTable[[#This Row],[Time]],"mm-dd")</f>
        <v>10-26</v>
      </c>
      <c r="H402" s="36" t="b" cm="1">
        <f t="array" ref="H402">OR(WEEKDAY(UsageTable[[#This Row],[Time]])={1,7},NOT(ISERROR(VLOOKUP(DATE(YEAR(UsageTable[[#This Row],[Time]]),MONTH(UsageTable[[#This Row],[Time]]),DAY(UsageTable[[#This Row],[Time]])),Holidays[Date],1,FALSE()))))</f>
        <v>0</v>
      </c>
      <c r="I4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1.86</v>
      </c>
    </row>
    <row r="403" spans="2:11" x14ac:dyDescent="0.3">
      <c r="B403" s="26">
        <v>44130</v>
      </c>
      <c r="C403" s="27">
        <v>44130.583333333336</v>
      </c>
      <c r="D403" s="28">
        <v>1.25</v>
      </c>
      <c r="E403" s="15"/>
      <c r="F403" s="15"/>
      <c r="G403" s="36" t="str">
        <f>TEXT(UsageTable[[#This Row],[Time]],"mm-dd")</f>
        <v>10-26</v>
      </c>
      <c r="H403" s="36" t="b" cm="1">
        <f t="array" ref="H403">OR(WEEKDAY(UsageTable[[#This Row],[Time]])={1,7},NOT(ISERROR(VLOOKUP(DATE(YEAR(UsageTable[[#This Row],[Time]]),MONTH(UsageTable[[#This Row],[Time]]),DAY(UsageTable[[#This Row],[Time]])),Holidays[Date],1,FALSE()))))</f>
        <v>0</v>
      </c>
      <c r="I4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1.25</v>
      </c>
    </row>
    <row r="404" spans="2:11" x14ac:dyDescent="0.3">
      <c r="B404" s="29">
        <v>44130</v>
      </c>
      <c r="C404" s="30">
        <v>44130.625</v>
      </c>
      <c r="D404" s="31">
        <v>1.61</v>
      </c>
      <c r="E404" s="15"/>
      <c r="F404" s="15"/>
      <c r="G404" s="36" t="str">
        <f>TEXT(UsageTable[[#This Row],[Time]],"mm-dd")</f>
        <v>10-26</v>
      </c>
      <c r="H404" s="36" t="b" cm="1">
        <f t="array" ref="H404">OR(WEEKDAY(UsageTable[[#This Row],[Time]])={1,7},NOT(ISERROR(VLOOKUP(DATE(YEAR(UsageTable[[#This Row],[Time]]),MONTH(UsageTable[[#This Row],[Time]]),DAY(UsageTable[[#This Row],[Time]])),Holidays[Date],1,FALSE()))))</f>
        <v>0</v>
      </c>
      <c r="I4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1.61</v>
      </c>
    </row>
    <row r="405" spans="2:11" x14ac:dyDescent="0.3">
      <c r="B405" s="26">
        <v>44130</v>
      </c>
      <c r="C405" s="27">
        <v>44130.666666666664</v>
      </c>
      <c r="D405" s="28">
        <v>2.27</v>
      </c>
      <c r="E405" s="15"/>
      <c r="F405" s="15"/>
      <c r="G405" s="36" t="str">
        <f>TEXT(UsageTable[[#This Row],[Time]],"mm-dd")</f>
        <v>10-26</v>
      </c>
      <c r="H405" s="36" t="b" cm="1">
        <f t="array" ref="H405">OR(WEEKDAY(UsageTable[[#This Row],[Time]])={1,7},NOT(ISERROR(VLOOKUP(DATE(YEAR(UsageTable[[#This Row],[Time]]),MONTH(UsageTable[[#This Row],[Time]]),DAY(UsageTable[[#This Row],[Time]])),Holidays[Date],1,FALSE()))))</f>
        <v>0</v>
      </c>
      <c r="I4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v>
      </c>
    </row>
    <row r="406" spans="2:11" x14ac:dyDescent="0.3">
      <c r="B406" s="29">
        <v>44130</v>
      </c>
      <c r="C406" s="30">
        <v>44130.708333333336</v>
      </c>
      <c r="D406" s="31">
        <v>3.07</v>
      </c>
      <c r="E406" s="15"/>
      <c r="F406" s="15"/>
      <c r="G406" s="36" t="str">
        <f>TEXT(UsageTable[[#This Row],[Time]],"mm-dd")</f>
        <v>10-26</v>
      </c>
      <c r="H406" s="36" t="b" cm="1">
        <f t="array" ref="H406">OR(WEEKDAY(UsageTable[[#This Row],[Time]])={1,7},NOT(ISERROR(VLOOKUP(DATE(YEAR(UsageTable[[#This Row],[Time]]),MONTH(UsageTable[[#This Row],[Time]]),DAY(UsageTable[[#This Row],[Time]])),Holidays[Date],1,FALSE()))))</f>
        <v>0</v>
      </c>
      <c r="I4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3.07</v>
      </c>
      <c r="K4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7" spans="2:11" x14ac:dyDescent="0.3">
      <c r="B407" s="26">
        <v>44130</v>
      </c>
      <c r="C407" s="27">
        <v>44130.75</v>
      </c>
      <c r="D407" s="28">
        <v>2.36</v>
      </c>
      <c r="E407" s="15"/>
      <c r="F407" s="15"/>
      <c r="G407" s="36" t="str">
        <f>TEXT(UsageTable[[#This Row],[Time]],"mm-dd")</f>
        <v>10-26</v>
      </c>
      <c r="H407" s="36" t="b" cm="1">
        <f t="array" ref="H407">OR(WEEKDAY(UsageTable[[#This Row],[Time]])={1,7},NOT(ISERROR(VLOOKUP(DATE(YEAR(UsageTable[[#This Row],[Time]]),MONTH(UsageTable[[#This Row],[Time]]),DAY(UsageTable[[#This Row],[Time]])),Holidays[Date],1,FALSE()))))</f>
        <v>0</v>
      </c>
      <c r="I4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2.36</v>
      </c>
      <c r="K4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8" spans="2:11" x14ac:dyDescent="0.3">
      <c r="B408" s="29">
        <v>44130</v>
      </c>
      <c r="C408" s="30">
        <v>44130.791666666664</v>
      </c>
      <c r="D408" s="31">
        <v>0.74</v>
      </c>
      <c r="E408" s="15"/>
      <c r="F408" s="15"/>
      <c r="G408" s="36" t="str">
        <f>TEXT(UsageTable[[#This Row],[Time]],"mm-dd")</f>
        <v>10-26</v>
      </c>
      <c r="H408" s="36" t="b" cm="1">
        <f t="array" ref="H408">OR(WEEKDAY(UsageTable[[#This Row],[Time]])={1,7},NOT(ISERROR(VLOOKUP(DATE(YEAR(UsageTable[[#This Row],[Time]]),MONTH(UsageTable[[#This Row],[Time]]),DAY(UsageTable[[#This Row],[Time]])),Holidays[Date],1,FALSE()))))</f>
        <v>0</v>
      </c>
      <c r="I4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4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9" spans="2:11" x14ac:dyDescent="0.3">
      <c r="B409" s="26">
        <v>44130</v>
      </c>
      <c r="C409" s="27">
        <v>44130.833333333336</v>
      </c>
      <c r="D409" s="28">
        <v>0.97</v>
      </c>
      <c r="E409" s="15"/>
      <c r="F409" s="15"/>
      <c r="G409" s="36" t="str">
        <f>TEXT(UsageTable[[#This Row],[Time]],"mm-dd")</f>
        <v>10-26</v>
      </c>
      <c r="H409" s="36" t="b" cm="1">
        <f t="array" ref="H409">OR(WEEKDAY(UsageTable[[#This Row],[Time]])={1,7},NOT(ISERROR(VLOOKUP(DATE(YEAR(UsageTable[[#This Row],[Time]]),MONTH(UsageTable[[#This Row],[Time]]),DAY(UsageTable[[#This Row],[Time]])),Holidays[Date],1,FALSE()))))</f>
        <v>0</v>
      </c>
      <c r="I4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4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0" spans="2:11" x14ac:dyDescent="0.3">
      <c r="B410" s="29">
        <v>44130</v>
      </c>
      <c r="C410" s="30">
        <v>44130.875</v>
      </c>
      <c r="D410" s="31">
        <v>3.49</v>
      </c>
      <c r="E410" s="15"/>
      <c r="F410" s="15"/>
      <c r="G410" s="36" t="str">
        <f>TEXT(UsageTable[[#This Row],[Time]],"mm-dd")</f>
        <v>10-26</v>
      </c>
      <c r="H410" s="36" t="b" cm="1">
        <f t="array" ref="H410">OR(WEEKDAY(UsageTable[[#This Row],[Time]])={1,7},NOT(ISERROR(VLOOKUP(DATE(YEAR(UsageTable[[#This Row],[Time]]),MONTH(UsageTable[[#This Row],[Time]]),DAY(UsageTable[[#This Row],[Time]])),Holidays[Date],1,FALSE()))))</f>
        <v>0</v>
      </c>
      <c r="I4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3.49</v>
      </c>
      <c r="J4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1" spans="2:11" x14ac:dyDescent="0.3">
      <c r="B411" s="26">
        <v>44130</v>
      </c>
      <c r="C411" s="27">
        <v>44130.916666666664</v>
      </c>
      <c r="D411" s="28">
        <v>1.2</v>
      </c>
      <c r="E411" s="15"/>
      <c r="F411" s="15"/>
      <c r="G411" s="36" t="str">
        <f>TEXT(UsageTable[[#This Row],[Time]],"mm-dd")</f>
        <v>10-26</v>
      </c>
      <c r="H411" s="36" t="b" cm="1">
        <f t="array" ref="H411">OR(WEEKDAY(UsageTable[[#This Row],[Time]])={1,7},NOT(ISERROR(VLOOKUP(DATE(YEAR(UsageTable[[#This Row],[Time]]),MONTH(UsageTable[[#This Row],[Time]]),DAY(UsageTable[[#This Row],[Time]])),Holidays[Date],1,FALSE()))))</f>
        <v>0</v>
      </c>
      <c r="I4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4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2" spans="2:11" x14ac:dyDescent="0.3">
      <c r="B412" s="29">
        <v>44130</v>
      </c>
      <c r="C412" s="30">
        <v>44130.958333333336</v>
      </c>
      <c r="D412" s="31">
        <v>0.38</v>
      </c>
      <c r="E412" s="15"/>
      <c r="F412" s="15"/>
      <c r="G412" s="36" t="str">
        <f>TEXT(UsageTable[[#This Row],[Time]],"mm-dd")</f>
        <v>10-26</v>
      </c>
      <c r="H412" s="36" t="b" cm="1">
        <f t="array" ref="H412">OR(WEEKDAY(UsageTable[[#This Row],[Time]])={1,7},NOT(ISERROR(VLOOKUP(DATE(YEAR(UsageTable[[#This Row],[Time]]),MONTH(UsageTable[[#This Row],[Time]]),DAY(UsageTable[[#This Row],[Time]])),Holidays[Date],1,FALSE()))))</f>
        <v>0</v>
      </c>
      <c r="I4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4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3" spans="2:11" x14ac:dyDescent="0.3">
      <c r="B413" s="26">
        <v>44131</v>
      </c>
      <c r="C413" s="27">
        <v>44131</v>
      </c>
      <c r="D413" s="28">
        <v>0.73</v>
      </c>
      <c r="E413" s="15"/>
      <c r="F413" s="15"/>
      <c r="G413" s="36" t="str">
        <f>TEXT(UsageTable[[#This Row],[Time]],"mm-dd")</f>
        <v>10-27</v>
      </c>
      <c r="H413" s="36" t="b" cm="1">
        <f t="array" ref="H413">OR(WEEKDAY(UsageTable[[#This Row],[Time]])={1,7},NOT(ISERROR(VLOOKUP(DATE(YEAR(UsageTable[[#This Row],[Time]]),MONTH(UsageTable[[#This Row],[Time]]),DAY(UsageTable[[#This Row],[Time]])),Holidays[Date],1,FALSE()))))</f>
        <v>0</v>
      </c>
      <c r="I4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4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4" spans="2:11" x14ac:dyDescent="0.3">
      <c r="B414" s="29">
        <v>44131</v>
      </c>
      <c r="C414" s="30">
        <v>44131.041666666664</v>
      </c>
      <c r="D414" s="31">
        <v>0.33</v>
      </c>
      <c r="E414" s="15"/>
      <c r="F414" s="15"/>
      <c r="G414" s="36" t="str">
        <f>TEXT(UsageTable[[#This Row],[Time]],"mm-dd")</f>
        <v>10-27</v>
      </c>
      <c r="H414" s="36" t="b" cm="1">
        <f t="array" ref="H414">OR(WEEKDAY(UsageTable[[#This Row],[Time]])={1,7},NOT(ISERROR(VLOOKUP(DATE(YEAR(UsageTable[[#This Row],[Time]]),MONTH(UsageTable[[#This Row],[Time]]),DAY(UsageTable[[#This Row],[Time]])),Holidays[Date],1,FALSE()))))</f>
        <v>0</v>
      </c>
      <c r="I4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4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5" spans="2:11" x14ac:dyDescent="0.3">
      <c r="B415" s="26">
        <v>44131</v>
      </c>
      <c r="C415" s="27">
        <v>44131.083333333336</v>
      </c>
      <c r="D415" s="28">
        <v>0.37</v>
      </c>
      <c r="E415" s="15"/>
      <c r="F415" s="15"/>
      <c r="G415" s="36" t="str">
        <f>TEXT(UsageTable[[#This Row],[Time]],"mm-dd")</f>
        <v>10-27</v>
      </c>
      <c r="H415" s="36" t="b" cm="1">
        <f t="array" ref="H415">OR(WEEKDAY(UsageTable[[#This Row],[Time]])={1,7},NOT(ISERROR(VLOOKUP(DATE(YEAR(UsageTable[[#This Row],[Time]]),MONTH(UsageTable[[#This Row],[Time]]),DAY(UsageTable[[#This Row],[Time]])),Holidays[Date],1,FALSE()))))</f>
        <v>0</v>
      </c>
      <c r="I4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4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6" spans="2:11" x14ac:dyDescent="0.3">
      <c r="B416" s="29">
        <v>44131</v>
      </c>
      <c r="C416" s="30">
        <v>44131.125</v>
      </c>
      <c r="D416" s="31">
        <v>0.7</v>
      </c>
      <c r="E416" s="15"/>
      <c r="F416" s="15"/>
      <c r="G416" s="36" t="str">
        <f>TEXT(UsageTable[[#This Row],[Time]],"mm-dd")</f>
        <v>10-27</v>
      </c>
      <c r="H416" s="36" t="b" cm="1">
        <f t="array" ref="H416">OR(WEEKDAY(UsageTable[[#This Row],[Time]])={1,7},NOT(ISERROR(VLOOKUP(DATE(YEAR(UsageTable[[#This Row],[Time]]),MONTH(UsageTable[[#This Row],[Time]]),DAY(UsageTable[[#This Row],[Time]])),Holidays[Date],1,FALSE()))))</f>
        <v>0</v>
      </c>
      <c r="I4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4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7" spans="2:11" x14ac:dyDescent="0.3">
      <c r="B417" s="26">
        <v>44131</v>
      </c>
      <c r="C417" s="27">
        <v>44131.166666666664</v>
      </c>
      <c r="D417" s="28">
        <v>0.35</v>
      </c>
      <c r="E417" s="15"/>
      <c r="F417" s="15"/>
      <c r="G417" s="36" t="str">
        <f>TEXT(UsageTable[[#This Row],[Time]],"mm-dd")</f>
        <v>10-27</v>
      </c>
      <c r="H417" s="36" t="b" cm="1">
        <f t="array" ref="H417">OR(WEEKDAY(UsageTable[[#This Row],[Time]])={1,7},NOT(ISERROR(VLOOKUP(DATE(YEAR(UsageTable[[#This Row],[Time]]),MONTH(UsageTable[[#This Row],[Time]]),DAY(UsageTable[[#This Row],[Time]])),Holidays[Date],1,FALSE()))))</f>
        <v>0</v>
      </c>
      <c r="I4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4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8" spans="2:11" x14ac:dyDescent="0.3">
      <c r="B418" s="29">
        <v>44131</v>
      </c>
      <c r="C418" s="30">
        <v>44131.208333333336</v>
      </c>
      <c r="D418" s="31">
        <v>1.56</v>
      </c>
      <c r="E418" s="15"/>
      <c r="F418" s="15"/>
      <c r="G418" s="36" t="str">
        <f>TEXT(UsageTable[[#This Row],[Time]],"mm-dd")</f>
        <v>10-27</v>
      </c>
      <c r="H418" s="36" t="b" cm="1">
        <f t="array" ref="H418">OR(WEEKDAY(UsageTable[[#This Row],[Time]])={1,7},NOT(ISERROR(VLOOKUP(DATE(YEAR(UsageTable[[#This Row],[Time]]),MONTH(UsageTable[[#This Row],[Time]]),DAY(UsageTable[[#This Row],[Time]])),Holidays[Date],1,FALSE()))))</f>
        <v>0</v>
      </c>
      <c r="I4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4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19" spans="2:11" x14ac:dyDescent="0.3">
      <c r="B419" s="26">
        <v>44131</v>
      </c>
      <c r="C419" s="27">
        <v>44131.25</v>
      </c>
      <c r="D419" s="28">
        <v>1.22</v>
      </c>
      <c r="E419" s="15"/>
      <c r="F419" s="15"/>
      <c r="G419" s="36" t="str">
        <f>TEXT(UsageTable[[#This Row],[Time]],"mm-dd")</f>
        <v>10-27</v>
      </c>
      <c r="H419" s="36" t="b" cm="1">
        <f t="array" ref="H419">OR(WEEKDAY(UsageTable[[#This Row],[Time]])={1,7},NOT(ISERROR(VLOOKUP(DATE(YEAR(UsageTable[[#This Row],[Time]]),MONTH(UsageTable[[#This Row],[Time]]),DAY(UsageTable[[#This Row],[Time]])),Holidays[Date],1,FALSE()))))</f>
        <v>0</v>
      </c>
      <c r="I4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4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0" spans="2:11" x14ac:dyDescent="0.3">
      <c r="B420" s="29">
        <v>44131</v>
      </c>
      <c r="C420" s="30">
        <v>44131.291666666664</v>
      </c>
      <c r="D420" s="31">
        <v>1.95</v>
      </c>
      <c r="E420" s="15"/>
      <c r="F420" s="15"/>
      <c r="G420" s="36" t="str">
        <f>TEXT(UsageTable[[#This Row],[Time]],"mm-dd")</f>
        <v>10-27</v>
      </c>
      <c r="H420" s="36" t="b" cm="1">
        <f t="array" ref="H420">OR(WEEKDAY(UsageTable[[#This Row],[Time]])={1,7},NOT(ISERROR(VLOOKUP(DATE(YEAR(UsageTable[[#This Row],[Time]]),MONTH(UsageTable[[#This Row],[Time]]),DAY(UsageTable[[#This Row],[Time]])),Holidays[Date],1,FALSE()))))</f>
        <v>0</v>
      </c>
      <c r="I4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1.95</v>
      </c>
      <c r="K4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1" spans="2:11" x14ac:dyDescent="0.3">
      <c r="B421" s="26">
        <v>44131</v>
      </c>
      <c r="C421" s="27">
        <v>44131.333333333336</v>
      </c>
      <c r="D421" s="28">
        <v>2.54</v>
      </c>
      <c r="E421" s="15"/>
      <c r="F421" s="15"/>
      <c r="G421" s="36" t="str">
        <f>TEXT(UsageTable[[#This Row],[Time]],"mm-dd")</f>
        <v>10-27</v>
      </c>
      <c r="H421" s="36" t="b" cm="1">
        <f t="array" ref="H421">OR(WEEKDAY(UsageTable[[#This Row],[Time]])={1,7},NOT(ISERROR(VLOOKUP(DATE(YEAR(UsageTable[[#This Row],[Time]]),MONTH(UsageTable[[#This Row],[Time]]),DAY(UsageTable[[#This Row],[Time]])),Holidays[Date],1,FALSE()))))</f>
        <v>0</v>
      </c>
      <c r="I4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2.54</v>
      </c>
      <c r="K4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2" spans="2:11" x14ac:dyDescent="0.3">
      <c r="B422" s="29">
        <v>44131</v>
      </c>
      <c r="C422" s="30">
        <v>44131.375</v>
      </c>
      <c r="D422" s="31">
        <v>3.67</v>
      </c>
      <c r="E422" s="15"/>
      <c r="F422" s="15"/>
      <c r="G422" s="36" t="str">
        <f>TEXT(UsageTable[[#This Row],[Time]],"mm-dd")</f>
        <v>10-27</v>
      </c>
      <c r="H422" s="36" t="b" cm="1">
        <f t="array" ref="H422">OR(WEEKDAY(UsageTable[[#This Row],[Time]])={1,7},NOT(ISERROR(VLOOKUP(DATE(YEAR(UsageTable[[#This Row],[Time]]),MONTH(UsageTable[[#This Row],[Time]]),DAY(UsageTable[[#This Row],[Time]])),Holidays[Date],1,FALSE()))))</f>
        <v>0</v>
      </c>
      <c r="I4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3.67</v>
      </c>
      <c r="K4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3" spans="2:11" x14ac:dyDescent="0.3">
      <c r="B423" s="26">
        <v>44131</v>
      </c>
      <c r="C423" s="27">
        <v>44131.416666666664</v>
      </c>
      <c r="D423" s="28">
        <v>1.59</v>
      </c>
      <c r="E423" s="15"/>
      <c r="F423" s="15"/>
      <c r="G423" s="36" t="str">
        <f>TEXT(UsageTable[[#This Row],[Time]],"mm-dd")</f>
        <v>10-27</v>
      </c>
      <c r="H423" s="36" t="b" cm="1">
        <f t="array" ref="H423">OR(WEEKDAY(UsageTable[[#This Row],[Time]])={1,7},NOT(ISERROR(VLOOKUP(DATE(YEAR(UsageTable[[#This Row],[Time]]),MONTH(UsageTable[[#This Row],[Time]]),DAY(UsageTable[[#This Row],[Time]])),Holidays[Date],1,FALSE()))))</f>
        <v>0</v>
      </c>
      <c r="I4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1.59</v>
      </c>
      <c r="K4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24" spans="2:11" x14ac:dyDescent="0.3">
      <c r="B424" s="29">
        <v>44131</v>
      </c>
      <c r="C424" s="30">
        <v>44131.458333333336</v>
      </c>
      <c r="D424" s="31">
        <v>2.2799999999999998</v>
      </c>
      <c r="E424" s="15"/>
      <c r="F424" s="15"/>
      <c r="G424" s="36" t="str">
        <f>TEXT(UsageTable[[#This Row],[Time]],"mm-dd")</f>
        <v>10-27</v>
      </c>
      <c r="H424" s="36" t="b" cm="1">
        <f t="array" ref="H424">OR(WEEKDAY(UsageTable[[#This Row],[Time]])={1,7},NOT(ISERROR(VLOOKUP(DATE(YEAR(UsageTable[[#This Row],[Time]]),MONTH(UsageTable[[#This Row],[Time]]),DAY(UsageTable[[#This Row],[Time]])),Holidays[Date],1,FALSE()))))</f>
        <v>0</v>
      </c>
      <c r="I4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2.2799999999999998</v>
      </c>
    </row>
    <row r="425" spans="2:11" x14ac:dyDescent="0.3">
      <c r="B425" s="26">
        <v>44131</v>
      </c>
      <c r="C425" s="27">
        <v>44131.5</v>
      </c>
      <c r="D425" s="28">
        <v>2.29</v>
      </c>
      <c r="E425" s="15"/>
      <c r="F425" s="15"/>
      <c r="G425" s="36" t="str">
        <f>TEXT(UsageTable[[#This Row],[Time]],"mm-dd")</f>
        <v>10-27</v>
      </c>
      <c r="H425" s="36" t="b" cm="1">
        <f t="array" ref="H425">OR(WEEKDAY(UsageTable[[#This Row],[Time]])={1,7},NOT(ISERROR(VLOOKUP(DATE(YEAR(UsageTable[[#This Row],[Time]]),MONTH(UsageTable[[#This Row],[Time]]),DAY(UsageTable[[#This Row],[Time]])),Holidays[Date],1,FALSE()))))</f>
        <v>0</v>
      </c>
      <c r="I4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426" spans="2:11" x14ac:dyDescent="0.3">
      <c r="B426" s="29">
        <v>44131</v>
      </c>
      <c r="C426" s="30">
        <v>44131.541666666664</v>
      </c>
      <c r="D426" s="31">
        <v>2.0099999999999998</v>
      </c>
      <c r="E426" s="15"/>
      <c r="F426" s="15"/>
      <c r="G426" s="36" t="str">
        <f>TEXT(UsageTable[[#This Row],[Time]],"mm-dd")</f>
        <v>10-27</v>
      </c>
      <c r="H426" s="36" t="b" cm="1">
        <f t="array" ref="H426">OR(WEEKDAY(UsageTable[[#This Row],[Time]])={1,7},NOT(ISERROR(VLOOKUP(DATE(YEAR(UsageTable[[#This Row],[Time]]),MONTH(UsageTable[[#This Row],[Time]]),DAY(UsageTable[[#This Row],[Time]])),Holidays[Date],1,FALSE()))))</f>
        <v>0</v>
      </c>
      <c r="I4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2.0099999999999998</v>
      </c>
    </row>
    <row r="427" spans="2:11" x14ac:dyDescent="0.3">
      <c r="B427" s="26">
        <v>44131</v>
      </c>
      <c r="C427" s="27">
        <v>44131.583333333336</v>
      </c>
      <c r="D427" s="28">
        <v>2.61</v>
      </c>
      <c r="E427" s="15"/>
      <c r="F427" s="15"/>
      <c r="G427" s="36" t="str">
        <f>TEXT(UsageTable[[#This Row],[Time]],"mm-dd")</f>
        <v>10-27</v>
      </c>
      <c r="H427" s="36" t="b" cm="1">
        <f t="array" ref="H427">OR(WEEKDAY(UsageTable[[#This Row],[Time]])={1,7},NOT(ISERROR(VLOOKUP(DATE(YEAR(UsageTable[[#This Row],[Time]]),MONTH(UsageTable[[#This Row],[Time]]),DAY(UsageTable[[#This Row],[Time]])),Holidays[Date],1,FALSE()))))</f>
        <v>0</v>
      </c>
      <c r="I4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2.61</v>
      </c>
    </row>
    <row r="428" spans="2:11" x14ac:dyDescent="0.3">
      <c r="B428" s="29">
        <v>44131</v>
      </c>
      <c r="C428" s="30">
        <v>44131.625</v>
      </c>
      <c r="D428" s="31">
        <v>1.76</v>
      </c>
      <c r="E428" s="15"/>
      <c r="F428" s="15"/>
      <c r="G428" s="36" t="str">
        <f>TEXT(UsageTable[[#This Row],[Time]],"mm-dd")</f>
        <v>10-27</v>
      </c>
      <c r="H428" s="36" t="b" cm="1">
        <f t="array" ref="H428">OR(WEEKDAY(UsageTable[[#This Row],[Time]])={1,7},NOT(ISERROR(VLOOKUP(DATE(YEAR(UsageTable[[#This Row],[Time]]),MONTH(UsageTable[[#This Row],[Time]]),DAY(UsageTable[[#This Row],[Time]])),Holidays[Date],1,FALSE()))))</f>
        <v>0</v>
      </c>
      <c r="I4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1.76</v>
      </c>
    </row>
    <row r="429" spans="2:11" x14ac:dyDescent="0.3">
      <c r="B429" s="26">
        <v>44131</v>
      </c>
      <c r="C429" s="27">
        <v>44131.666666666664</v>
      </c>
      <c r="D429" s="28">
        <v>1.49</v>
      </c>
      <c r="E429" s="15"/>
      <c r="F429" s="15"/>
      <c r="G429" s="36" t="str">
        <f>TEXT(UsageTable[[#This Row],[Time]],"mm-dd")</f>
        <v>10-27</v>
      </c>
      <c r="H429" s="36" t="b" cm="1">
        <f t="array" ref="H429">OR(WEEKDAY(UsageTable[[#This Row],[Time]])={1,7},NOT(ISERROR(VLOOKUP(DATE(YEAR(UsageTable[[#This Row],[Time]]),MONTH(UsageTable[[#This Row],[Time]]),DAY(UsageTable[[#This Row],[Time]])),Holidays[Date],1,FALSE()))))</f>
        <v>0</v>
      </c>
      <c r="I4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1.49</v>
      </c>
    </row>
    <row r="430" spans="2:11" x14ac:dyDescent="0.3">
      <c r="B430" s="29">
        <v>44131</v>
      </c>
      <c r="C430" s="30">
        <v>44131.708333333336</v>
      </c>
      <c r="D430" s="31">
        <v>1.96</v>
      </c>
      <c r="E430" s="15"/>
      <c r="F430" s="15"/>
      <c r="G430" s="36" t="str">
        <f>TEXT(UsageTable[[#This Row],[Time]],"mm-dd")</f>
        <v>10-27</v>
      </c>
      <c r="H430" s="36" t="b" cm="1">
        <f t="array" ref="H430">OR(WEEKDAY(UsageTable[[#This Row],[Time]])={1,7},NOT(ISERROR(VLOOKUP(DATE(YEAR(UsageTable[[#This Row],[Time]]),MONTH(UsageTable[[#This Row],[Time]]),DAY(UsageTable[[#This Row],[Time]])),Holidays[Date],1,FALSE()))))</f>
        <v>0</v>
      </c>
      <c r="I4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1.96</v>
      </c>
      <c r="K4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1" spans="2:11" x14ac:dyDescent="0.3">
      <c r="B431" s="26">
        <v>44131</v>
      </c>
      <c r="C431" s="27">
        <v>44131.75</v>
      </c>
      <c r="D431" s="28">
        <v>2.2000000000000002</v>
      </c>
      <c r="E431" s="15"/>
      <c r="F431" s="15"/>
      <c r="G431" s="36" t="str">
        <f>TEXT(UsageTable[[#This Row],[Time]],"mm-dd")</f>
        <v>10-27</v>
      </c>
      <c r="H431" s="36" t="b" cm="1">
        <f t="array" ref="H431">OR(WEEKDAY(UsageTable[[#This Row],[Time]])={1,7},NOT(ISERROR(VLOOKUP(DATE(YEAR(UsageTable[[#This Row],[Time]]),MONTH(UsageTable[[#This Row],[Time]]),DAY(UsageTable[[#This Row],[Time]])),Holidays[Date],1,FALSE()))))</f>
        <v>0</v>
      </c>
      <c r="I4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2.2000000000000002</v>
      </c>
      <c r="K4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2" spans="2:11" x14ac:dyDescent="0.3">
      <c r="B432" s="29">
        <v>44131</v>
      </c>
      <c r="C432" s="30">
        <v>44131.791666666664</v>
      </c>
      <c r="D432" s="31">
        <v>2.2799999999999998</v>
      </c>
      <c r="E432" s="15"/>
      <c r="F432" s="15"/>
      <c r="G432" s="36" t="str">
        <f>TEXT(UsageTable[[#This Row],[Time]],"mm-dd")</f>
        <v>10-27</v>
      </c>
      <c r="H432" s="36" t="b" cm="1">
        <f t="array" ref="H432">OR(WEEKDAY(UsageTable[[#This Row],[Time]])={1,7},NOT(ISERROR(VLOOKUP(DATE(YEAR(UsageTable[[#This Row],[Time]]),MONTH(UsageTable[[#This Row],[Time]]),DAY(UsageTable[[#This Row],[Time]])),Holidays[Date],1,FALSE()))))</f>
        <v>0</v>
      </c>
      <c r="I4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2.2799999999999998</v>
      </c>
      <c r="J4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3" spans="2:11" x14ac:dyDescent="0.3">
      <c r="B433" s="26">
        <v>44131</v>
      </c>
      <c r="C433" s="27">
        <v>44131.833333333336</v>
      </c>
      <c r="D433" s="28">
        <v>1.46</v>
      </c>
      <c r="E433" s="15"/>
      <c r="F433" s="15"/>
      <c r="G433" s="36" t="str">
        <f>TEXT(UsageTable[[#This Row],[Time]],"mm-dd")</f>
        <v>10-27</v>
      </c>
      <c r="H433" s="36" t="b" cm="1">
        <f t="array" ref="H433">OR(WEEKDAY(UsageTable[[#This Row],[Time]])={1,7},NOT(ISERROR(VLOOKUP(DATE(YEAR(UsageTable[[#This Row],[Time]]),MONTH(UsageTable[[#This Row],[Time]]),DAY(UsageTable[[#This Row],[Time]])),Holidays[Date],1,FALSE()))))</f>
        <v>0</v>
      </c>
      <c r="I4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4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4" spans="2:11" x14ac:dyDescent="0.3">
      <c r="B434" s="29">
        <v>44131</v>
      </c>
      <c r="C434" s="30">
        <v>44131.875</v>
      </c>
      <c r="D434" s="31">
        <v>1.51</v>
      </c>
      <c r="E434" s="15"/>
      <c r="F434" s="15"/>
      <c r="G434" s="36" t="str">
        <f>TEXT(UsageTable[[#This Row],[Time]],"mm-dd")</f>
        <v>10-27</v>
      </c>
      <c r="H434" s="36" t="b" cm="1">
        <f t="array" ref="H434">OR(WEEKDAY(UsageTable[[#This Row],[Time]])={1,7},NOT(ISERROR(VLOOKUP(DATE(YEAR(UsageTable[[#This Row],[Time]]),MONTH(UsageTable[[#This Row],[Time]]),DAY(UsageTable[[#This Row],[Time]])),Holidays[Date],1,FALSE()))))</f>
        <v>0</v>
      </c>
      <c r="I4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4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5" spans="2:11" x14ac:dyDescent="0.3">
      <c r="B435" s="26">
        <v>44131</v>
      </c>
      <c r="C435" s="27">
        <v>44131.916666666664</v>
      </c>
      <c r="D435" s="28">
        <v>0.57999999999999996</v>
      </c>
      <c r="E435" s="15"/>
      <c r="F435" s="15"/>
      <c r="G435" s="36" t="str">
        <f>TEXT(UsageTable[[#This Row],[Time]],"mm-dd")</f>
        <v>10-27</v>
      </c>
      <c r="H435" s="36" t="b" cm="1">
        <f t="array" ref="H435">OR(WEEKDAY(UsageTable[[#This Row],[Time]])={1,7},NOT(ISERROR(VLOOKUP(DATE(YEAR(UsageTable[[#This Row],[Time]]),MONTH(UsageTable[[#This Row],[Time]]),DAY(UsageTable[[#This Row],[Time]])),Holidays[Date],1,FALSE()))))</f>
        <v>0</v>
      </c>
      <c r="I4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4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6" spans="2:11" x14ac:dyDescent="0.3">
      <c r="B436" s="29">
        <v>44131</v>
      </c>
      <c r="C436" s="30">
        <v>44131.958333333336</v>
      </c>
      <c r="D436" s="31">
        <v>0.85</v>
      </c>
      <c r="E436" s="15"/>
      <c r="F436" s="15"/>
      <c r="G436" s="36" t="str">
        <f>TEXT(UsageTable[[#This Row],[Time]],"mm-dd")</f>
        <v>10-27</v>
      </c>
      <c r="H436" s="36" t="b" cm="1">
        <f t="array" ref="H436">OR(WEEKDAY(UsageTable[[#This Row],[Time]])={1,7},NOT(ISERROR(VLOOKUP(DATE(YEAR(UsageTable[[#This Row],[Time]]),MONTH(UsageTable[[#This Row],[Time]]),DAY(UsageTable[[#This Row],[Time]])),Holidays[Date],1,FALSE()))))</f>
        <v>0</v>
      </c>
      <c r="I4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4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7" spans="2:11" x14ac:dyDescent="0.3">
      <c r="B437" s="26">
        <v>44132</v>
      </c>
      <c r="C437" s="27">
        <v>44132</v>
      </c>
      <c r="D437" s="28">
        <v>0.32</v>
      </c>
      <c r="E437" s="15"/>
      <c r="F437" s="15"/>
      <c r="G437" s="36" t="str">
        <f>TEXT(UsageTable[[#This Row],[Time]],"mm-dd")</f>
        <v>10-28</v>
      </c>
      <c r="H437" s="36" t="b" cm="1">
        <f t="array" ref="H437">OR(WEEKDAY(UsageTable[[#This Row],[Time]])={1,7},NOT(ISERROR(VLOOKUP(DATE(YEAR(UsageTable[[#This Row],[Time]]),MONTH(UsageTable[[#This Row],[Time]]),DAY(UsageTable[[#This Row],[Time]])),Holidays[Date],1,FALSE()))))</f>
        <v>0</v>
      </c>
      <c r="I4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4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8" spans="2:11" x14ac:dyDescent="0.3">
      <c r="B438" s="29">
        <v>44132</v>
      </c>
      <c r="C438" s="30">
        <v>44132.041666666664</v>
      </c>
      <c r="D438" s="31">
        <v>0.36</v>
      </c>
      <c r="E438" s="15"/>
      <c r="F438" s="15"/>
      <c r="G438" s="36" t="str">
        <f>TEXT(UsageTable[[#This Row],[Time]],"mm-dd")</f>
        <v>10-28</v>
      </c>
      <c r="H438" s="36" t="b" cm="1">
        <f t="array" ref="H438">OR(WEEKDAY(UsageTable[[#This Row],[Time]])={1,7},NOT(ISERROR(VLOOKUP(DATE(YEAR(UsageTable[[#This Row],[Time]]),MONTH(UsageTable[[#This Row],[Time]]),DAY(UsageTable[[#This Row],[Time]])),Holidays[Date],1,FALSE()))))</f>
        <v>0</v>
      </c>
      <c r="I4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4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39" spans="2:11" x14ac:dyDescent="0.3">
      <c r="B439" s="26">
        <v>44132</v>
      </c>
      <c r="C439" s="27">
        <v>44132.083333333336</v>
      </c>
      <c r="D439" s="28">
        <v>0.71</v>
      </c>
      <c r="E439" s="15"/>
      <c r="F439" s="15"/>
      <c r="G439" s="36" t="str">
        <f>TEXT(UsageTable[[#This Row],[Time]],"mm-dd")</f>
        <v>10-28</v>
      </c>
      <c r="H439" s="36" t="b" cm="1">
        <f t="array" ref="H439">OR(WEEKDAY(UsageTable[[#This Row],[Time]])={1,7},NOT(ISERROR(VLOOKUP(DATE(YEAR(UsageTable[[#This Row],[Time]]),MONTH(UsageTable[[#This Row],[Time]]),DAY(UsageTable[[#This Row],[Time]])),Holidays[Date],1,FALSE()))))</f>
        <v>0</v>
      </c>
      <c r="I4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4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0" spans="2:11" x14ac:dyDescent="0.3">
      <c r="B440" s="29">
        <v>44132</v>
      </c>
      <c r="C440" s="30">
        <v>44132.125</v>
      </c>
      <c r="D440" s="31">
        <v>0.37</v>
      </c>
      <c r="E440" s="15"/>
      <c r="F440" s="15"/>
      <c r="G440" s="36" t="str">
        <f>TEXT(UsageTable[[#This Row],[Time]],"mm-dd")</f>
        <v>10-28</v>
      </c>
      <c r="H440" s="36" t="b" cm="1">
        <f t="array" ref="H440">OR(WEEKDAY(UsageTable[[#This Row],[Time]])={1,7},NOT(ISERROR(VLOOKUP(DATE(YEAR(UsageTable[[#This Row],[Time]]),MONTH(UsageTable[[#This Row],[Time]]),DAY(UsageTable[[#This Row],[Time]])),Holidays[Date],1,FALSE()))))</f>
        <v>0</v>
      </c>
      <c r="I4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4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1" spans="2:11" x14ac:dyDescent="0.3">
      <c r="B441" s="26">
        <v>44132</v>
      </c>
      <c r="C441" s="27">
        <v>44132.166666666664</v>
      </c>
      <c r="D441" s="28">
        <v>0.31</v>
      </c>
      <c r="E441" s="15"/>
      <c r="F441" s="15"/>
      <c r="G441" s="36" t="str">
        <f>TEXT(UsageTable[[#This Row],[Time]],"mm-dd")</f>
        <v>10-28</v>
      </c>
      <c r="H441" s="36" t="b" cm="1">
        <f t="array" ref="H441">OR(WEEKDAY(UsageTable[[#This Row],[Time]])={1,7},NOT(ISERROR(VLOOKUP(DATE(YEAR(UsageTable[[#This Row],[Time]]),MONTH(UsageTable[[#This Row],[Time]]),DAY(UsageTable[[#This Row],[Time]])),Holidays[Date],1,FALSE()))))</f>
        <v>0</v>
      </c>
      <c r="I4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4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2" spans="2:11" x14ac:dyDescent="0.3">
      <c r="B442" s="29">
        <v>44132</v>
      </c>
      <c r="C442" s="30">
        <v>44132.208333333336</v>
      </c>
      <c r="D442" s="31">
        <v>1.28</v>
      </c>
      <c r="E442" s="15"/>
      <c r="F442" s="15"/>
      <c r="G442" s="36" t="str">
        <f>TEXT(UsageTable[[#This Row],[Time]],"mm-dd")</f>
        <v>10-28</v>
      </c>
      <c r="H442" s="36" t="b" cm="1">
        <f t="array" ref="H442">OR(WEEKDAY(UsageTable[[#This Row],[Time]])={1,7},NOT(ISERROR(VLOOKUP(DATE(YEAR(UsageTable[[#This Row],[Time]]),MONTH(UsageTable[[#This Row],[Time]]),DAY(UsageTable[[#This Row],[Time]])),Holidays[Date],1,FALSE()))))</f>
        <v>0</v>
      </c>
      <c r="I4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4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3" spans="2:11" x14ac:dyDescent="0.3">
      <c r="B443" s="26">
        <v>44132</v>
      </c>
      <c r="C443" s="27">
        <v>44132.25</v>
      </c>
      <c r="D443" s="28">
        <v>1.8</v>
      </c>
      <c r="E443" s="15"/>
      <c r="F443" s="15"/>
      <c r="G443" s="36" t="str">
        <f>TEXT(UsageTable[[#This Row],[Time]],"mm-dd")</f>
        <v>10-28</v>
      </c>
      <c r="H443" s="36" t="b" cm="1">
        <f t="array" ref="H443">OR(WEEKDAY(UsageTable[[#This Row],[Time]])={1,7},NOT(ISERROR(VLOOKUP(DATE(YEAR(UsageTable[[#This Row],[Time]]),MONTH(UsageTable[[#This Row],[Time]]),DAY(UsageTable[[#This Row],[Time]])),Holidays[Date],1,FALSE()))))</f>
        <v>0</v>
      </c>
      <c r="I4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v>
      </c>
      <c r="J4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4" spans="2:11" x14ac:dyDescent="0.3">
      <c r="B444" s="29">
        <v>44132</v>
      </c>
      <c r="C444" s="30">
        <v>44132.291666666664</v>
      </c>
      <c r="D444" s="31">
        <v>2.46</v>
      </c>
      <c r="E444" s="15"/>
      <c r="F444" s="15"/>
      <c r="G444" s="36" t="str">
        <f>TEXT(UsageTable[[#This Row],[Time]],"mm-dd")</f>
        <v>10-28</v>
      </c>
      <c r="H444" s="36" t="b" cm="1">
        <f t="array" ref="H444">OR(WEEKDAY(UsageTable[[#This Row],[Time]])={1,7},NOT(ISERROR(VLOOKUP(DATE(YEAR(UsageTable[[#This Row],[Time]]),MONTH(UsageTable[[#This Row],[Time]]),DAY(UsageTable[[#This Row],[Time]])),Holidays[Date],1,FALSE()))))</f>
        <v>0</v>
      </c>
      <c r="I4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2.46</v>
      </c>
      <c r="K4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5" spans="2:11" x14ac:dyDescent="0.3">
      <c r="B445" s="26">
        <v>44132</v>
      </c>
      <c r="C445" s="27">
        <v>44132.333333333336</v>
      </c>
      <c r="D445" s="28">
        <v>5.9</v>
      </c>
      <c r="E445" s="15"/>
      <c r="F445" s="15"/>
      <c r="G445" s="36" t="str">
        <f>TEXT(UsageTable[[#This Row],[Time]],"mm-dd")</f>
        <v>10-28</v>
      </c>
      <c r="H445" s="36" t="b" cm="1">
        <f t="array" ref="H445">OR(WEEKDAY(UsageTable[[#This Row],[Time]])={1,7},NOT(ISERROR(VLOOKUP(DATE(YEAR(UsageTable[[#This Row],[Time]]),MONTH(UsageTable[[#This Row],[Time]]),DAY(UsageTable[[#This Row],[Time]])),Holidays[Date],1,FALSE()))))</f>
        <v>0</v>
      </c>
      <c r="I4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5.9</v>
      </c>
      <c r="K4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6" spans="2:11" x14ac:dyDescent="0.3">
      <c r="B446" s="29">
        <v>44132</v>
      </c>
      <c r="C446" s="30">
        <v>44132.375</v>
      </c>
      <c r="D446" s="31">
        <v>4.59</v>
      </c>
      <c r="E446" s="15"/>
      <c r="F446" s="15"/>
      <c r="G446" s="36" t="str">
        <f>TEXT(UsageTable[[#This Row],[Time]],"mm-dd")</f>
        <v>10-28</v>
      </c>
      <c r="H446" s="36" t="b" cm="1">
        <f t="array" ref="H446">OR(WEEKDAY(UsageTable[[#This Row],[Time]])={1,7},NOT(ISERROR(VLOOKUP(DATE(YEAR(UsageTable[[#This Row],[Time]]),MONTH(UsageTable[[#This Row],[Time]]),DAY(UsageTable[[#This Row],[Time]])),Holidays[Date],1,FALSE()))))</f>
        <v>0</v>
      </c>
      <c r="I4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4.59</v>
      </c>
      <c r="K4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7" spans="2:11" x14ac:dyDescent="0.3">
      <c r="B447" s="26">
        <v>44132</v>
      </c>
      <c r="C447" s="27">
        <v>44132.416666666664</v>
      </c>
      <c r="D447" s="28">
        <v>3.76</v>
      </c>
      <c r="E447" s="15"/>
      <c r="F447" s="15"/>
      <c r="G447" s="36" t="str">
        <f>TEXT(UsageTable[[#This Row],[Time]],"mm-dd")</f>
        <v>10-28</v>
      </c>
      <c r="H447" s="36" t="b" cm="1">
        <f t="array" ref="H447">OR(WEEKDAY(UsageTable[[#This Row],[Time]])={1,7},NOT(ISERROR(VLOOKUP(DATE(YEAR(UsageTable[[#This Row],[Time]]),MONTH(UsageTable[[#This Row],[Time]]),DAY(UsageTable[[#This Row],[Time]])),Holidays[Date],1,FALSE()))))</f>
        <v>0</v>
      </c>
      <c r="I4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3.76</v>
      </c>
      <c r="K4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48" spans="2:11" x14ac:dyDescent="0.3">
      <c r="B448" s="29">
        <v>44132</v>
      </c>
      <c r="C448" s="30">
        <v>44132.458333333336</v>
      </c>
      <c r="D448" s="31">
        <v>3.27</v>
      </c>
      <c r="E448" s="15"/>
      <c r="F448" s="15"/>
      <c r="G448" s="36" t="str">
        <f>TEXT(UsageTable[[#This Row],[Time]],"mm-dd")</f>
        <v>10-28</v>
      </c>
      <c r="H448" s="36" t="b" cm="1">
        <f t="array" ref="H448">OR(WEEKDAY(UsageTable[[#This Row],[Time]])={1,7},NOT(ISERROR(VLOOKUP(DATE(YEAR(UsageTable[[#This Row],[Time]]),MONTH(UsageTable[[#This Row],[Time]]),DAY(UsageTable[[#This Row],[Time]])),Holidays[Date],1,FALSE()))))</f>
        <v>0</v>
      </c>
      <c r="I4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3.27</v>
      </c>
    </row>
    <row r="449" spans="2:11" x14ac:dyDescent="0.3">
      <c r="B449" s="26">
        <v>44132</v>
      </c>
      <c r="C449" s="27">
        <v>44132.5</v>
      </c>
      <c r="D449" s="28">
        <v>1.89</v>
      </c>
      <c r="E449" s="15"/>
      <c r="F449" s="15"/>
      <c r="G449" s="36" t="str">
        <f>TEXT(UsageTable[[#This Row],[Time]],"mm-dd")</f>
        <v>10-28</v>
      </c>
      <c r="H449" s="36" t="b" cm="1">
        <f t="array" ref="H449">OR(WEEKDAY(UsageTable[[#This Row],[Time]])={1,7},NOT(ISERROR(VLOOKUP(DATE(YEAR(UsageTable[[#This Row],[Time]]),MONTH(UsageTable[[#This Row],[Time]]),DAY(UsageTable[[#This Row],[Time]])),Holidays[Date],1,FALSE()))))</f>
        <v>0</v>
      </c>
      <c r="I4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1.89</v>
      </c>
    </row>
    <row r="450" spans="2:11" x14ac:dyDescent="0.3">
      <c r="B450" s="29">
        <v>44132</v>
      </c>
      <c r="C450" s="30">
        <v>44132.541666666664</v>
      </c>
      <c r="D450" s="31">
        <v>1.66</v>
      </c>
      <c r="E450" s="15"/>
      <c r="F450" s="15"/>
      <c r="G450" s="36" t="str">
        <f>TEXT(UsageTable[[#This Row],[Time]],"mm-dd")</f>
        <v>10-28</v>
      </c>
      <c r="H450" s="36" t="b" cm="1">
        <f t="array" ref="H450">OR(WEEKDAY(UsageTable[[#This Row],[Time]])={1,7},NOT(ISERROR(VLOOKUP(DATE(YEAR(UsageTable[[#This Row],[Time]]),MONTH(UsageTable[[#This Row],[Time]]),DAY(UsageTable[[#This Row],[Time]])),Holidays[Date],1,FALSE()))))</f>
        <v>0</v>
      </c>
      <c r="I4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1.66</v>
      </c>
    </row>
    <row r="451" spans="2:11" x14ac:dyDescent="0.3">
      <c r="B451" s="26">
        <v>44132</v>
      </c>
      <c r="C451" s="27">
        <v>44132.583333333336</v>
      </c>
      <c r="D451" s="28">
        <v>1.74</v>
      </c>
      <c r="E451" s="15"/>
      <c r="F451" s="15"/>
      <c r="G451" s="36" t="str">
        <f>TEXT(UsageTable[[#This Row],[Time]],"mm-dd")</f>
        <v>10-28</v>
      </c>
      <c r="H451" s="36" t="b" cm="1">
        <f t="array" ref="H451">OR(WEEKDAY(UsageTable[[#This Row],[Time]])={1,7},NOT(ISERROR(VLOOKUP(DATE(YEAR(UsageTable[[#This Row],[Time]]),MONTH(UsageTable[[#This Row],[Time]]),DAY(UsageTable[[#This Row],[Time]])),Holidays[Date],1,FALSE()))))</f>
        <v>0</v>
      </c>
      <c r="I4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1.74</v>
      </c>
    </row>
    <row r="452" spans="2:11" x14ac:dyDescent="0.3">
      <c r="B452" s="29">
        <v>44132</v>
      </c>
      <c r="C452" s="30">
        <v>44132.625</v>
      </c>
      <c r="D452" s="31">
        <v>1.78</v>
      </c>
      <c r="E452" s="15"/>
      <c r="F452" s="15"/>
      <c r="G452" s="36" t="str">
        <f>TEXT(UsageTable[[#This Row],[Time]],"mm-dd")</f>
        <v>10-28</v>
      </c>
      <c r="H452" s="36" t="b" cm="1">
        <f t="array" ref="H452">OR(WEEKDAY(UsageTable[[#This Row],[Time]])={1,7},NOT(ISERROR(VLOOKUP(DATE(YEAR(UsageTable[[#This Row],[Time]]),MONTH(UsageTable[[#This Row],[Time]]),DAY(UsageTable[[#This Row],[Time]])),Holidays[Date],1,FALSE()))))</f>
        <v>0</v>
      </c>
      <c r="I4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1.78</v>
      </c>
    </row>
    <row r="453" spans="2:11" x14ac:dyDescent="0.3">
      <c r="B453" s="26">
        <v>44132</v>
      </c>
      <c r="C453" s="27">
        <v>44132.666666666664</v>
      </c>
      <c r="D453" s="28">
        <v>3.63</v>
      </c>
      <c r="E453" s="15"/>
      <c r="F453" s="15"/>
      <c r="G453" s="36" t="str">
        <f>TEXT(UsageTable[[#This Row],[Time]],"mm-dd")</f>
        <v>10-28</v>
      </c>
      <c r="H453" s="36" t="b" cm="1">
        <f t="array" ref="H453">OR(WEEKDAY(UsageTable[[#This Row],[Time]])={1,7},NOT(ISERROR(VLOOKUP(DATE(YEAR(UsageTable[[#This Row],[Time]]),MONTH(UsageTable[[#This Row],[Time]]),DAY(UsageTable[[#This Row],[Time]])),Holidays[Date],1,FALSE()))))</f>
        <v>0</v>
      </c>
      <c r="I4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3.63</v>
      </c>
    </row>
    <row r="454" spans="2:11" x14ac:dyDescent="0.3">
      <c r="B454" s="29">
        <v>44132</v>
      </c>
      <c r="C454" s="30">
        <v>44132.708333333336</v>
      </c>
      <c r="D454" s="31">
        <v>2.37</v>
      </c>
      <c r="E454" s="15"/>
      <c r="F454" s="15"/>
      <c r="G454" s="36" t="str">
        <f>TEXT(UsageTable[[#This Row],[Time]],"mm-dd")</f>
        <v>10-28</v>
      </c>
      <c r="H454" s="36" t="b" cm="1">
        <f t="array" ref="H454">OR(WEEKDAY(UsageTable[[#This Row],[Time]])={1,7},NOT(ISERROR(VLOOKUP(DATE(YEAR(UsageTable[[#This Row],[Time]]),MONTH(UsageTable[[#This Row],[Time]]),DAY(UsageTable[[#This Row],[Time]])),Holidays[Date],1,FALSE()))))</f>
        <v>0</v>
      </c>
      <c r="I4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4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5" spans="2:11" x14ac:dyDescent="0.3">
      <c r="B455" s="26">
        <v>44132</v>
      </c>
      <c r="C455" s="27">
        <v>44132.75</v>
      </c>
      <c r="D455" s="28">
        <v>1.83</v>
      </c>
      <c r="E455" s="15"/>
      <c r="F455" s="15"/>
      <c r="G455" s="36" t="str">
        <f>TEXT(UsageTable[[#This Row],[Time]],"mm-dd")</f>
        <v>10-28</v>
      </c>
      <c r="H455" s="36" t="b" cm="1">
        <f t="array" ref="H455">OR(WEEKDAY(UsageTable[[#This Row],[Time]])={1,7},NOT(ISERROR(VLOOKUP(DATE(YEAR(UsageTable[[#This Row],[Time]]),MONTH(UsageTable[[#This Row],[Time]]),DAY(UsageTable[[#This Row],[Time]])),Holidays[Date],1,FALSE()))))</f>
        <v>0</v>
      </c>
      <c r="I4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1.83</v>
      </c>
      <c r="K4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6" spans="2:11" x14ac:dyDescent="0.3">
      <c r="B456" s="29">
        <v>44132</v>
      </c>
      <c r="C456" s="30">
        <v>44132.791666666664</v>
      </c>
      <c r="D456" s="31">
        <v>1.36</v>
      </c>
      <c r="E456" s="15"/>
      <c r="F456" s="15"/>
      <c r="G456" s="36" t="str">
        <f>TEXT(UsageTable[[#This Row],[Time]],"mm-dd")</f>
        <v>10-28</v>
      </c>
      <c r="H456" s="36" t="b" cm="1">
        <f t="array" ref="H456">OR(WEEKDAY(UsageTable[[#This Row],[Time]])={1,7},NOT(ISERROR(VLOOKUP(DATE(YEAR(UsageTable[[#This Row],[Time]]),MONTH(UsageTable[[#This Row],[Time]]),DAY(UsageTable[[#This Row],[Time]])),Holidays[Date],1,FALSE()))))</f>
        <v>0</v>
      </c>
      <c r="I4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4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7" spans="2:11" x14ac:dyDescent="0.3">
      <c r="B457" s="26">
        <v>44132</v>
      </c>
      <c r="C457" s="27">
        <v>44132.833333333336</v>
      </c>
      <c r="D457" s="28">
        <v>2.38</v>
      </c>
      <c r="E457" s="15"/>
      <c r="F457" s="15"/>
      <c r="G457" s="36" t="str">
        <f>TEXT(UsageTable[[#This Row],[Time]],"mm-dd")</f>
        <v>10-28</v>
      </c>
      <c r="H457" s="36" t="b" cm="1">
        <f t="array" ref="H457">OR(WEEKDAY(UsageTable[[#This Row],[Time]])={1,7},NOT(ISERROR(VLOOKUP(DATE(YEAR(UsageTable[[#This Row],[Time]]),MONTH(UsageTable[[#This Row],[Time]]),DAY(UsageTable[[#This Row],[Time]])),Holidays[Date],1,FALSE()))))</f>
        <v>0</v>
      </c>
      <c r="I4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2.38</v>
      </c>
      <c r="J4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8" spans="2:11" x14ac:dyDescent="0.3">
      <c r="B458" s="29">
        <v>44132</v>
      </c>
      <c r="C458" s="30">
        <v>44132.875</v>
      </c>
      <c r="D458" s="31">
        <v>1.53</v>
      </c>
      <c r="E458" s="15"/>
      <c r="F458" s="15"/>
      <c r="G458" s="36" t="str">
        <f>TEXT(UsageTable[[#This Row],[Time]],"mm-dd")</f>
        <v>10-28</v>
      </c>
      <c r="H458" s="36" t="b" cm="1">
        <f t="array" ref="H458">OR(WEEKDAY(UsageTable[[#This Row],[Time]])={1,7},NOT(ISERROR(VLOOKUP(DATE(YEAR(UsageTable[[#This Row],[Time]]),MONTH(UsageTable[[#This Row],[Time]]),DAY(UsageTable[[#This Row],[Time]])),Holidays[Date],1,FALSE()))))</f>
        <v>0</v>
      </c>
      <c r="I4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4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59" spans="2:11" x14ac:dyDescent="0.3">
      <c r="B459" s="26">
        <v>44132</v>
      </c>
      <c r="C459" s="27">
        <v>44132.916666666664</v>
      </c>
      <c r="D459" s="28">
        <v>3.73</v>
      </c>
      <c r="E459" s="15"/>
      <c r="F459" s="15"/>
      <c r="G459" s="36" t="str">
        <f>TEXT(UsageTable[[#This Row],[Time]],"mm-dd")</f>
        <v>10-28</v>
      </c>
      <c r="H459" s="36" t="b" cm="1">
        <f t="array" ref="H459">OR(WEEKDAY(UsageTable[[#This Row],[Time]])={1,7},NOT(ISERROR(VLOOKUP(DATE(YEAR(UsageTable[[#This Row],[Time]]),MONTH(UsageTable[[#This Row],[Time]]),DAY(UsageTable[[#This Row],[Time]])),Holidays[Date],1,FALSE()))))</f>
        <v>0</v>
      </c>
      <c r="I4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3.73</v>
      </c>
      <c r="J4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0" spans="2:11" x14ac:dyDescent="0.3">
      <c r="B460" s="29">
        <v>44132</v>
      </c>
      <c r="C460" s="30">
        <v>44132.958333333336</v>
      </c>
      <c r="D460" s="31">
        <v>4.3</v>
      </c>
      <c r="E460" s="15"/>
      <c r="F460" s="15"/>
      <c r="G460" s="36" t="str">
        <f>TEXT(UsageTable[[#This Row],[Time]],"mm-dd")</f>
        <v>10-28</v>
      </c>
      <c r="H460" s="36" t="b" cm="1">
        <f t="array" ref="H460">OR(WEEKDAY(UsageTable[[#This Row],[Time]])={1,7},NOT(ISERROR(VLOOKUP(DATE(YEAR(UsageTable[[#This Row],[Time]]),MONTH(UsageTable[[#This Row],[Time]]),DAY(UsageTable[[#This Row],[Time]])),Holidays[Date],1,FALSE()))))</f>
        <v>0</v>
      </c>
      <c r="I4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v>
      </c>
      <c r="J4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1" spans="2:11" x14ac:dyDescent="0.3">
      <c r="B461" s="26">
        <v>44133</v>
      </c>
      <c r="C461" s="27">
        <v>44133</v>
      </c>
      <c r="D461" s="28">
        <v>0.43</v>
      </c>
      <c r="E461" s="15"/>
      <c r="F461" s="15"/>
      <c r="G461" s="36" t="str">
        <f>TEXT(UsageTable[[#This Row],[Time]],"mm-dd")</f>
        <v>10-29</v>
      </c>
      <c r="H461" s="36" t="b" cm="1">
        <f t="array" ref="H461">OR(WEEKDAY(UsageTable[[#This Row],[Time]])={1,7},NOT(ISERROR(VLOOKUP(DATE(YEAR(UsageTable[[#This Row],[Time]]),MONTH(UsageTable[[#This Row],[Time]]),DAY(UsageTable[[#This Row],[Time]])),Holidays[Date],1,FALSE()))))</f>
        <v>0</v>
      </c>
      <c r="I4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4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2" spans="2:11" x14ac:dyDescent="0.3">
      <c r="B462" s="29">
        <v>44133</v>
      </c>
      <c r="C462" s="30">
        <v>44133.041666666664</v>
      </c>
      <c r="D462" s="31">
        <v>0.92</v>
      </c>
      <c r="E462" s="15"/>
      <c r="F462" s="15"/>
      <c r="G462" s="36" t="str">
        <f>TEXT(UsageTable[[#This Row],[Time]],"mm-dd")</f>
        <v>10-29</v>
      </c>
      <c r="H462" s="36" t="b" cm="1">
        <f t="array" ref="H462">OR(WEEKDAY(UsageTable[[#This Row],[Time]])={1,7},NOT(ISERROR(VLOOKUP(DATE(YEAR(UsageTable[[#This Row],[Time]]),MONTH(UsageTable[[#This Row],[Time]]),DAY(UsageTable[[#This Row],[Time]])),Holidays[Date],1,FALSE()))))</f>
        <v>0</v>
      </c>
      <c r="I4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4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3" spans="2:11" x14ac:dyDescent="0.3">
      <c r="B463" s="26">
        <v>44133</v>
      </c>
      <c r="C463" s="27">
        <v>44133.083333333336</v>
      </c>
      <c r="D463" s="28">
        <v>0.34</v>
      </c>
      <c r="E463" s="15"/>
      <c r="F463" s="15"/>
      <c r="G463" s="36" t="str">
        <f>TEXT(UsageTable[[#This Row],[Time]],"mm-dd")</f>
        <v>10-29</v>
      </c>
      <c r="H463" s="36" t="b" cm="1">
        <f t="array" ref="H463">OR(WEEKDAY(UsageTable[[#This Row],[Time]])={1,7},NOT(ISERROR(VLOOKUP(DATE(YEAR(UsageTable[[#This Row],[Time]]),MONTH(UsageTable[[#This Row],[Time]]),DAY(UsageTable[[#This Row],[Time]])),Holidays[Date],1,FALSE()))))</f>
        <v>0</v>
      </c>
      <c r="I4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4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4" spans="2:11" x14ac:dyDescent="0.3">
      <c r="B464" s="29">
        <v>44133</v>
      </c>
      <c r="C464" s="30">
        <v>44133.125</v>
      </c>
      <c r="D464" s="31">
        <v>0.33</v>
      </c>
      <c r="E464" s="15"/>
      <c r="F464" s="15"/>
      <c r="G464" s="36" t="str">
        <f>TEXT(UsageTable[[#This Row],[Time]],"mm-dd")</f>
        <v>10-29</v>
      </c>
      <c r="H464" s="36" t="b" cm="1">
        <f t="array" ref="H464">OR(WEEKDAY(UsageTable[[#This Row],[Time]])={1,7},NOT(ISERROR(VLOOKUP(DATE(YEAR(UsageTable[[#This Row],[Time]]),MONTH(UsageTable[[#This Row],[Time]]),DAY(UsageTable[[#This Row],[Time]])),Holidays[Date],1,FALSE()))))</f>
        <v>0</v>
      </c>
      <c r="I4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4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5" spans="2:11" x14ac:dyDescent="0.3">
      <c r="B465" s="26">
        <v>44133</v>
      </c>
      <c r="C465" s="27">
        <v>44133.166666666664</v>
      </c>
      <c r="D465" s="28">
        <v>0.81</v>
      </c>
      <c r="E465" s="15"/>
      <c r="F465" s="15"/>
      <c r="G465" s="36" t="str">
        <f>TEXT(UsageTable[[#This Row],[Time]],"mm-dd")</f>
        <v>10-29</v>
      </c>
      <c r="H465" s="36" t="b" cm="1">
        <f t="array" ref="H465">OR(WEEKDAY(UsageTable[[#This Row],[Time]])={1,7},NOT(ISERROR(VLOOKUP(DATE(YEAR(UsageTable[[#This Row],[Time]]),MONTH(UsageTable[[#This Row],[Time]]),DAY(UsageTable[[#This Row],[Time]])),Holidays[Date],1,FALSE()))))</f>
        <v>0</v>
      </c>
      <c r="I4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4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6" spans="2:11" x14ac:dyDescent="0.3">
      <c r="B466" s="29">
        <v>44133</v>
      </c>
      <c r="C466" s="30">
        <v>44133.208333333336</v>
      </c>
      <c r="D466" s="31">
        <v>0.69</v>
      </c>
      <c r="E466" s="15"/>
      <c r="F466" s="15"/>
      <c r="G466" s="36" t="str">
        <f>TEXT(UsageTable[[#This Row],[Time]],"mm-dd")</f>
        <v>10-29</v>
      </c>
      <c r="H466" s="36" t="b" cm="1">
        <f t="array" ref="H466">OR(WEEKDAY(UsageTable[[#This Row],[Time]])={1,7},NOT(ISERROR(VLOOKUP(DATE(YEAR(UsageTable[[#This Row],[Time]]),MONTH(UsageTable[[#This Row],[Time]]),DAY(UsageTable[[#This Row],[Time]])),Holidays[Date],1,FALSE()))))</f>
        <v>0</v>
      </c>
      <c r="I4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4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7" spans="2:11" x14ac:dyDescent="0.3">
      <c r="B467" s="26">
        <v>44133</v>
      </c>
      <c r="C467" s="27">
        <v>44133.25</v>
      </c>
      <c r="D467" s="28">
        <v>1.1599999999999999</v>
      </c>
      <c r="E467" s="15"/>
      <c r="F467" s="15"/>
      <c r="G467" s="36" t="str">
        <f>TEXT(UsageTable[[#This Row],[Time]],"mm-dd")</f>
        <v>10-29</v>
      </c>
      <c r="H467" s="36" t="b" cm="1">
        <f t="array" ref="H467">OR(WEEKDAY(UsageTable[[#This Row],[Time]])={1,7},NOT(ISERROR(VLOOKUP(DATE(YEAR(UsageTable[[#This Row],[Time]]),MONTH(UsageTable[[#This Row],[Time]]),DAY(UsageTable[[#This Row],[Time]])),Holidays[Date],1,FALSE()))))</f>
        <v>0</v>
      </c>
      <c r="I4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1.1599999999999999</v>
      </c>
      <c r="J4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8" spans="2:11" x14ac:dyDescent="0.3">
      <c r="B468" s="29">
        <v>44133</v>
      </c>
      <c r="C468" s="30">
        <v>44133.291666666664</v>
      </c>
      <c r="D468" s="31">
        <v>2.37</v>
      </c>
      <c r="E468" s="15"/>
      <c r="F468" s="15"/>
      <c r="G468" s="36" t="str">
        <f>TEXT(UsageTable[[#This Row],[Time]],"mm-dd")</f>
        <v>10-29</v>
      </c>
      <c r="H468" s="36" t="b" cm="1">
        <f t="array" ref="H468">OR(WEEKDAY(UsageTable[[#This Row],[Time]])={1,7},NOT(ISERROR(VLOOKUP(DATE(YEAR(UsageTable[[#This Row],[Time]]),MONTH(UsageTable[[#This Row],[Time]]),DAY(UsageTable[[#This Row],[Time]])),Holidays[Date],1,FALSE()))))</f>
        <v>0</v>
      </c>
      <c r="I4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4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69" spans="2:11" x14ac:dyDescent="0.3">
      <c r="B469" s="26">
        <v>44133</v>
      </c>
      <c r="C469" s="27">
        <v>44133.333333333336</v>
      </c>
      <c r="D469" s="28">
        <v>2.33</v>
      </c>
      <c r="E469" s="15"/>
      <c r="F469" s="15"/>
      <c r="G469" s="36" t="str">
        <f>TEXT(UsageTable[[#This Row],[Time]],"mm-dd")</f>
        <v>10-29</v>
      </c>
      <c r="H469" s="36" t="b" cm="1">
        <f t="array" ref="H469">OR(WEEKDAY(UsageTable[[#This Row],[Time]])={1,7},NOT(ISERROR(VLOOKUP(DATE(YEAR(UsageTable[[#This Row],[Time]]),MONTH(UsageTable[[#This Row],[Time]]),DAY(UsageTable[[#This Row],[Time]])),Holidays[Date],1,FALSE()))))</f>
        <v>0</v>
      </c>
      <c r="I4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2.33</v>
      </c>
      <c r="K4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70" spans="2:11" x14ac:dyDescent="0.3">
      <c r="B470" s="29">
        <v>44133</v>
      </c>
      <c r="C470" s="30">
        <v>44133.375</v>
      </c>
      <c r="D470" s="31">
        <v>2.2000000000000002</v>
      </c>
      <c r="E470" s="15"/>
      <c r="F470" s="15"/>
      <c r="G470" s="36" t="str">
        <f>TEXT(UsageTable[[#This Row],[Time]],"mm-dd")</f>
        <v>10-29</v>
      </c>
      <c r="H470" s="36" t="b" cm="1">
        <f t="array" ref="H470">OR(WEEKDAY(UsageTable[[#This Row],[Time]])={1,7},NOT(ISERROR(VLOOKUP(DATE(YEAR(UsageTable[[#This Row],[Time]]),MONTH(UsageTable[[#This Row],[Time]]),DAY(UsageTable[[#This Row],[Time]])),Holidays[Date],1,FALSE()))))</f>
        <v>0</v>
      </c>
      <c r="I4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2.2000000000000002</v>
      </c>
      <c r="K4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71" spans="2:11" x14ac:dyDescent="0.3">
      <c r="B471" s="26">
        <v>44133</v>
      </c>
      <c r="C471" s="27">
        <v>44133.416666666664</v>
      </c>
      <c r="D471" s="28">
        <v>1.48</v>
      </c>
      <c r="E471" s="15"/>
      <c r="F471" s="15"/>
      <c r="G471" s="36" t="str">
        <f>TEXT(UsageTable[[#This Row],[Time]],"mm-dd")</f>
        <v>10-29</v>
      </c>
      <c r="H471" s="36" t="b" cm="1">
        <f t="array" ref="H471">OR(WEEKDAY(UsageTable[[#This Row],[Time]])={1,7},NOT(ISERROR(VLOOKUP(DATE(YEAR(UsageTable[[#This Row],[Time]]),MONTH(UsageTable[[#This Row],[Time]]),DAY(UsageTable[[#This Row],[Time]])),Holidays[Date],1,FALSE()))))</f>
        <v>0</v>
      </c>
      <c r="I4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1.48</v>
      </c>
      <c r="K4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72" spans="2:11" x14ac:dyDescent="0.3">
      <c r="B472" s="29">
        <v>44133</v>
      </c>
      <c r="C472" s="30">
        <v>44133.458333333336</v>
      </c>
      <c r="D472" s="31">
        <v>1.67</v>
      </c>
      <c r="E472" s="15"/>
      <c r="F472" s="15"/>
      <c r="G472" s="36" t="str">
        <f>TEXT(UsageTable[[#This Row],[Time]],"mm-dd")</f>
        <v>10-29</v>
      </c>
      <c r="H472" s="36" t="b" cm="1">
        <f t="array" ref="H472">OR(WEEKDAY(UsageTable[[#This Row],[Time]])={1,7},NOT(ISERROR(VLOOKUP(DATE(YEAR(UsageTable[[#This Row],[Time]]),MONTH(UsageTable[[#This Row],[Time]]),DAY(UsageTable[[#This Row],[Time]])),Holidays[Date],1,FALSE()))))</f>
        <v>0</v>
      </c>
      <c r="I4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1.67</v>
      </c>
    </row>
    <row r="473" spans="2:11" x14ac:dyDescent="0.3">
      <c r="B473" s="26">
        <v>44133</v>
      </c>
      <c r="C473" s="27">
        <v>44133.5</v>
      </c>
      <c r="D473" s="28">
        <v>0.99</v>
      </c>
      <c r="E473" s="15"/>
      <c r="F473" s="15"/>
      <c r="G473" s="36" t="str">
        <f>TEXT(UsageTable[[#This Row],[Time]],"mm-dd")</f>
        <v>10-29</v>
      </c>
      <c r="H473" s="36" t="b" cm="1">
        <f t="array" ref="H473">OR(WEEKDAY(UsageTable[[#This Row],[Time]])={1,7},NOT(ISERROR(VLOOKUP(DATE(YEAR(UsageTable[[#This Row],[Time]]),MONTH(UsageTable[[#This Row],[Time]]),DAY(UsageTable[[#This Row],[Time]])),Holidays[Date],1,FALSE()))))</f>
        <v>0</v>
      </c>
      <c r="I4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0.99</v>
      </c>
    </row>
    <row r="474" spans="2:11" x14ac:dyDescent="0.3">
      <c r="B474" s="29">
        <v>44133</v>
      </c>
      <c r="C474" s="30">
        <v>44133.541666666664</v>
      </c>
      <c r="D474" s="31">
        <v>1.32</v>
      </c>
      <c r="E474" s="15"/>
      <c r="F474" s="15"/>
      <c r="G474" s="36" t="str">
        <f>TEXT(UsageTable[[#This Row],[Time]],"mm-dd")</f>
        <v>10-29</v>
      </c>
      <c r="H474" s="36" t="b" cm="1">
        <f t="array" ref="H474">OR(WEEKDAY(UsageTable[[#This Row],[Time]])={1,7},NOT(ISERROR(VLOOKUP(DATE(YEAR(UsageTable[[#This Row],[Time]]),MONTH(UsageTable[[#This Row],[Time]]),DAY(UsageTable[[#This Row],[Time]])),Holidays[Date],1,FALSE()))))</f>
        <v>0</v>
      </c>
      <c r="I4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1.32</v>
      </c>
    </row>
    <row r="475" spans="2:11" x14ac:dyDescent="0.3">
      <c r="B475" s="26">
        <v>44133</v>
      </c>
      <c r="C475" s="27">
        <v>44133.583333333336</v>
      </c>
      <c r="D475" s="28">
        <v>1.31</v>
      </c>
      <c r="E475" s="15"/>
      <c r="F475" s="15"/>
      <c r="G475" s="36" t="str">
        <f>TEXT(UsageTable[[#This Row],[Time]],"mm-dd")</f>
        <v>10-29</v>
      </c>
      <c r="H475" s="36" t="b" cm="1">
        <f t="array" ref="H475">OR(WEEKDAY(UsageTable[[#This Row],[Time]])={1,7},NOT(ISERROR(VLOOKUP(DATE(YEAR(UsageTable[[#This Row],[Time]]),MONTH(UsageTable[[#This Row],[Time]]),DAY(UsageTable[[#This Row],[Time]])),Holidays[Date],1,FALSE()))))</f>
        <v>0</v>
      </c>
      <c r="I4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1.31</v>
      </c>
    </row>
    <row r="476" spans="2:11" x14ac:dyDescent="0.3">
      <c r="B476" s="29">
        <v>44133</v>
      </c>
      <c r="C476" s="30">
        <v>44133.625</v>
      </c>
      <c r="D476" s="31">
        <v>1.1100000000000001</v>
      </c>
      <c r="E476" s="15"/>
      <c r="F476" s="15"/>
      <c r="G476" s="36" t="str">
        <f>TEXT(UsageTable[[#This Row],[Time]],"mm-dd")</f>
        <v>10-29</v>
      </c>
      <c r="H476" s="36" t="b" cm="1">
        <f t="array" ref="H476">OR(WEEKDAY(UsageTable[[#This Row],[Time]])={1,7},NOT(ISERROR(VLOOKUP(DATE(YEAR(UsageTable[[#This Row],[Time]]),MONTH(UsageTable[[#This Row],[Time]]),DAY(UsageTable[[#This Row],[Time]])),Holidays[Date],1,FALSE()))))</f>
        <v>0</v>
      </c>
      <c r="I4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1.1100000000000001</v>
      </c>
    </row>
    <row r="477" spans="2:11" x14ac:dyDescent="0.3">
      <c r="B477" s="26">
        <v>44133</v>
      </c>
      <c r="C477" s="27">
        <v>44133.666666666664</v>
      </c>
      <c r="D477" s="28">
        <v>1.1299999999999999</v>
      </c>
      <c r="E477" s="15"/>
      <c r="F477" s="15"/>
      <c r="G477" s="36" t="str">
        <f>TEXT(UsageTable[[#This Row],[Time]],"mm-dd")</f>
        <v>10-29</v>
      </c>
      <c r="H477" s="36" t="b" cm="1">
        <f t="array" ref="H477">OR(WEEKDAY(UsageTable[[#This Row],[Time]])={1,7},NOT(ISERROR(VLOOKUP(DATE(YEAR(UsageTable[[#This Row],[Time]]),MONTH(UsageTable[[#This Row],[Time]]),DAY(UsageTable[[#This Row],[Time]])),Holidays[Date],1,FALSE()))))</f>
        <v>0</v>
      </c>
      <c r="I4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1.1299999999999999</v>
      </c>
    </row>
    <row r="478" spans="2:11" x14ac:dyDescent="0.3">
      <c r="B478" s="29">
        <v>44133</v>
      </c>
      <c r="C478" s="30">
        <v>44133.708333333336</v>
      </c>
      <c r="D478" s="31">
        <v>1.63</v>
      </c>
      <c r="E478" s="15"/>
      <c r="F478" s="15"/>
      <c r="G478" s="36" t="str">
        <f>TEXT(UsageTable[[#This Row],[Time]],"mm-dd")</f>
        <v>10-29</v>
      </c>
      <c r="H478" s="36" t="b" cm="1">
        <f t="array" ref="H478">OR(WEEKDAY(UsageTable[[#This Row],[Time]])={1,7},NOT(ISERROR(VLOOKUP(DATE(YEAR(UsageTable[[#This Row],[Time]]),MONTH(UsageTable[[#This Row],[Time]]),DAY(UsageTable[[#This Row],[Time]])),Holidays[Date],1,FALSE()))))</f>
        <v>0</v>
      </c>
      <c r="I4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1.63</v>
      </c>
      <c r="K4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79" spans="2:11" x14ac:dyDescent="0.3">
      <c r="B479" s="26">
        <v>44133</v>
      </c>
      <c r="C479" s="27">
        <v>44133.75</v>
      </c>
      <c r="D479" s="28">
        <v>1.08</v>
      </c>
      <c r="E479" s="15"/>
      <c r="F479" s="15"/>
      <c r="G479" s="36" t="str">
        <f>TEXT(UsageTable[[#This Row],[Time]],"mm-dd")</f>
        <v>10-29</v>
      </c>
      <c r="H479" s="36" t="b" cm="1">
        <f t="array" ref="H479">OR(WEEKDAY(UsageTable[[#This Row],[Time]])={1,7},NOT(ISERROR(VLOOKUP(DATE(YEAR(UsageTable[[#This Row],[Time]]),MONTH(UsageTable[[#This Row],[Time]]),DAY(UsageTable[[#This Row],[Time]])),Holidays[Date],1,FALSE()))))</f>
        <v>0</v>
      </c>
      <c r="I4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1.08</v>
      </c>
      <c r="K4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0" spans="2:11" x14ac:dyDescent="0.3">
      <c r="B480" s="29">
        <v>44133</v>
      </c>
      <c r="C480" s="30">
        <v>44133.791666666664</v>
      </c>
      <c r="D480" s="31">
        <v>1.47</v>
      </c>
      <c r="E480" s="15"/>
      <c r="F480" s="15"/>
      <c r="G480" s="36" t="str">
        <f>TEXT(UsageTable[[#This Row],[Time]],"mm-dd")</f>
        <v>10-29</v>
      </c>
      <c r="H480" s="36" t="b" cm="1">
        <f t="array" ref="H480">OR(WEEKDAY(UsageTable[[#This Row],[Time]])={1,7},NOT(ISERROR(VLOOKUP(DATE(YEAR(UsageTable[[#This Row],[Time]]),MONTH(UsageTable[[#This Row],[Time]]),DAY(UsageTable[[#This Row],[Time]])),Holidays[Date],1,FALSE()))))</f>
        <v>0</v>
      </c>
      <c r="I4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4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1" spans="2:11" x14ac:dyDescent="0.3">
      <c r="B481" s="26">
        <v>44133</v>
      </c>
      <c r="C481" s="27">
        <v>44133.833333333336</v>
      </c>
      <c r="D481" s="28">
        <v>1.62</v>
      </c>
      <c r="E481" s="15"/>
      <c r="F481" s="15"/>
      <c r="G481" s="36" t="str">
        <f>TEXT(UsageTable[[#This Row],[Time]],"mm-dd")</f>
        <v>10-29</v>
      </c>
      <c r="H481" s="36" t="b" cm="1">
        <f t="array" ref="H481">OR(WEEKDAY(UsageTable[[#This Row],[Time]])={1,7},NOT(ISERROR(VLOOKUP(DATE(YEAR(UsageTable[[#This Row],[Time]]),MONTH(UsageTable[[#This Row],[Time]]),DAY(UsageTable[[#This Row],[Time]])),Holidays[Date],1,FALSE()))))</f>
        <v>0</v>
      </c>
      <c r="I4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1.62</v>
      </c>
      <c r="J4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2" spans="2:11" x14ac:dyDescent="0.3">
      <c r="B482" s="29">
        <v>44133</v>
      </c>
      <c r="C482" s="30">
        <v>44133.875</v>
      </c>
      <c r="D482" s="31">
        <v>1.17</v>
      </c>
      <c r="E482" s="15"/>
      <c r="F482" s="15"/>
      <c r="G482" s="36" t="str">
        <f>TEXT(UsageTable[[#This Row],[Time]],"mm-dd")</f>
        <v>10-29</v>
      </c>
      <c r="H482" s="36" t="b" cm="1">
        <f t="array" ref="H482">OR(WEEKDAY(UsageTable[[#This Row],[Time]])={1,7},NOT(ISERROR(VLOOKUP(DATE(YEAR(UsageTable[[#This Row],[Time]]),MONTH(UsageTable[[#This Row],[Time]]),DAY(UsageTable[[#This Row],[Time]])),Holidays[Date],1,FALSE()))))</f>
        <v>0</v>
      </c>
      <c r="I4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4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3" spans="2:11" x14ac:dyDescent="0.3">
      <c r="B483" s="26">
        <v>44133</v>
      </c>
      <c r="C483" s="27">
        <v>44133.916666666664</v>
      </c>
      <c r="D483" s="28">
        <v>0.65</v>
      </c>
      <c r="E483" s="15"/>
      <c r="F483" s="15"/>
      <c r="G483" s="36" t="str">
        <f>TEXT(UsageTable[[#This Row],[Time]],"mm-dd")</f>
        <v>10-29</v>
      </c>
      <c r="H483" s="36" t="b" cm="1">
        <f t="array" ref="H483">OR(WEEKDAY(UsageTable[[#This Row],[Time]])={1,7},NOT(ISERROR(VLOOKUP(DATE(YEAR(UsageTable[[#This Row],[Time]]),MONTH(UsageTable[[#This Row],[Time]]),DAY(UsageTable[[#This Row],[Time]])),Holidays[Date],1,FALSE()))))</f>
        <v>0</v>
      </c>
      <c r="I4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4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4" spans="2:11" x14ac:dyDescent="0.3">
      <c r="B484" s="29">
        <v>44133</v>
      </c>
      <c r="C484" s="30">
        <v>44133.958333333336</v>
      </c>
      <c r="D484" s="31">
        <v>0.73</v>
      </c>
      <c r="E484" s="15"/>
      <c r="F484" s="15"/>
      <c r="G484" s="36" t="str">
        <f>TEXT(UsageTable[[#This Row],[Time]],"mm-dd")</f>
        <v>10-29</v>
      </c>
      <c r="H484" s="36" t="b" cm="1">
        <f t="array" ref="H484">OR(WEEKDAY(UsageTable[[#This Row],[Time]])={1,7},NOT(ISERROR(VLOOKUP(DATE(YEAR(UsageTable[[#This Row],[Time]]),MONTH(UsageTable[[#This Row],[Time]]),DAY(UsageTable[[#This Row],[Time]])),Holidays[Date],1,FALSE()))))</f>
        <v>0</v>
      </c>
      <c r="I4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4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5" spans="2:11" x14ac:dyDescent="0.3">
      <c r="B485" s="26">
        <v>44134</v>
      </c>
      <c r="C485" s="27">
        <v>44134</v>
      </c>
      <c r="D485" s="28">
        <v>0.33</v>
      </c>
      <c r="E485" s="15"/>
      <c r="F485" s="15"/>
      <c r="G485" s="36" t="str">
        <f>TEXT(UsageTable[[#This Row],[Time]],"mm-dd")</f>
        <v>10-30</v>
      </c>
      <c r="H485" s="36" t="b" cm="1">
        <f t="array" ref="H485">OR(WEEKDAY(UsageTable[[#This Row],[Time]])={1,7},NOT(ISERROR(VLOOKUP(DATE(YEAR(UsageTable[[#This Row],[Time]]),MONTH(UsageTable[[#This Row],[Time]]),DAY(UsageTable[[#This Row],[Time]])),Holidays[Date],1,FALSE()))))</f>
        <v>0</v>
      </c>
      <c r="I4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4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6" spans="2:11" x14ac:dyDescent="0.3">
      <c r="B486" s="29">
        <v>44134</v>
      </c>
      <c r="C486" s="30">
        <v>44134.041666666664</v>
      </c>
      <c r="D486" s="31">
        <v>0.35</v>
      </c>
      <c r="E486" s="15"/>
      <c r="F486" s="15"/>
      <c r="G486" s="36" t="str">
        <f>TEXT(UsageTable[[#This Row],[Time]],"mm-dd")</f>
        <v>10-30</v>
      </c>
      <c r="H486" s="36" t="b" cm="1">
        <f t="array" ref="H486">OR(WEEKDAY(UsageTable[[#This Row],[Time]])={1,7},NOT(ISERROR(VLOOKUP(DATE(YEAR(UsageTable[[#This Row],[Time]]),MONTH(UsageTable[[#This Row],[Time]]),DAY(UsageTable[[#This Row],[Time]])),Holidays[Date],1,FALSE()))))</f>
        <v>0</v>
      </c>
      <c r="I4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4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7" spans="2:11" x14ac:dyDescent="0.3">
      <c r="B487" s="26">
        <v>44134</v>
      </c>
      <c r="C487" s="27">
        <v>44134.083333333336</v>
      </c>
      <c r="D487" s="28">
        <v>0.73</v>
      </c>
      <c r="E487" s="15"/>
      <c r="F487" s="15"/>
      <c r="G487" s="36" t="str">
        <f>TEXT(UsageTable[[#This Row],[Time]],"mm-dd")</f>
        <v>10-30</v>
      </c>
      <c r="H487" s="36" t="b" cm="1">
        <f t="array" ref="H487">OR(WEEKDAY(UsageTable[[#This Row],[Time]])={1,7},NOT(ISERROR(VLOOKUP(DATE(YEAR(UsageTable[[#This Row],[Time]]),MONTH(UsageTable[[#This Row],[Time]]),DAY(UsageTable[[#This Row],[Time]])),Holidays[Date],1,FALSE()))))</f>
        <v>0</v>
      </c>
      <c r="I4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4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8" spans="2:11" x14ac:dyDescent="0.3">
      <c r="B488" s="29">
        <v>44134</v>
      </c>
      <c r="C488" s="30">
        <v>44134.125</v>
      </c>
      <c r="D488" s="31">
        <v>0.33</v>
      </c>
      <c r="E488" s="15"/>
      <c r="F488" s="15"/>
      <c r="G488" s="36" t="str">
        <f>TEXT(UsageTable[[#This Row],[Time]],"mm-dd")</f>
        <v>10-30</v>
      </c>
      <c r="H488" s="36" t="b" cm="1">
        <f t="array" ref="H488">OR(WEEKDAY(UsageTable[[#This Row],[Time]])={1,7},NOT(ISERROR(VLOOKUP(DATE(YEAR(UsageTable[[#This Row],[Time]]),MONTH(UsageTable[[#This Row],[Time]]),DAY(UsageTable[[#This Row],[Time]])),Holidays[Date],1,FALSE()))))</f>
        <v>0</v>
      </c>
      <c r="I4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4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89" spans="2:11" x14ac:dyDescent="0.3">
      <c r="B489" s="26">
        <v>44134</v>
      </c>
      <c r="C489" s="27">
        <v>44134.166666666664</v>
      </c>
      <c r="D489" s="28">
        <v>0.28999999999999998</v>
      </c>
      <c r="E489" s="15"/>
      <c r="F489" s="15"/>
      <c r="G489" s="36" t="str">
        <f>TEXT(UsageTable[[#This Row],[Time]],"mm-dd")</f>
        <v>10-30</v>
      </c>
      <c r="H489" s="36" t="b" cm="1">
        <f t="array" ref="H489">OR(WEEKDAY(UsageTable[[#This Row],[Time]])={1,7},NOT(ISERROR(VLOOKUP(DATE(YEAR(UsageTable[[#This Row],[Time]]),MONTH(UsageTable[[#This Row],[Time]]),DAY(UsageTable[[#This Row],[Time]])),Holidays[Date],1,FALSE()))))</f>
        <v>0</v>
      </c>
      <c r="I4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4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0" spans="2:11" x14ac:dyDescent="0.3">
      <c r="B490" s="29">
        <v>44134</v>
      </c>
      <c r="C490" s="30">
        <v>44134.208333333336</v>
      </c>
      <c r="D490" s="31">
        <v>0.69</v>
      </c>
      <c r="E490" s="15"/>
      <c r="F490" s="15"/>
      <c r="G490" s="36" t="str">
        <f>TEXT(UsageTable[[#This Row],[Time]],"mm-dd")</f>
        <v>10-30</v>
      </c>
      <c r="H490" s="36" t="b" cm="1">
        <f t="array" ref="H490">OR(WEEKDAY(UsageTable[[#This Row],[Time]])={1,7},NOT(ISERROR(VLOOKUP(DATE(YEAR(UsageTable[[#This Row],[Time]]),MONTH(UsageTable[[#This Row],[Time]]),DAY(UsageTable[[#This Row],[Time]])),Holidays[Date],1,FALSE()))))</f>
        <v>0</v>
      </c>
      <c r="I4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4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1" spans="2:11" x14ac:dyDescent="0.3">
      <c r="B491" s="26">
        <v>44134</v>
      </c>
      <c r="C491" s="27">
        <v>44134.25</v>
      </c>
      <c r="D491" s="28">
        <v>1.55</v>
      </c>
      <c r="E491" s="15"/>
      <c r="F491" s="15"/>
      <c r="G491" s="36" t="str">
        <f>TEXT(UsageTable[[#This Row],[Time]],"mm-dd")</f>
        <v>10-30</v>
      </c>
      <c r="H491" s="36" t="b" cm="1">
        <f t="array" ref="H491">OR(WEEKDAY(UsageTable[[#This Row],[Time]])={1,7},NOT(ISERROR(VLOOKUP(DATE(YEAR(UsageTable[[#This Row],[Time]]),MONTH(UsageTable[[#This Row],[Time]]),DAY(UsageTable[[#This Row],[Time]])),Holidays[Date],1,FALSE()))))</f>
        <v>0</v>
      </c>
      <c r="I4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4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2" spans="2:11" x14ac:dyDescent="0.3">
      <c r="B492" s="29">
        <v>44134</v>
      </c>
      <c r="C492" s="30">
        <v>44134.291666666664</v>
      </c>
      <c r="D492" s="31">
        <v>2.13</v>
      </c>
      <c r="E492" s="15"/>
      <c r="F492" s="15"/>
      <c r="G492" s="36" t="str">
        <f>TEXT(UsageTable[[#This Row],[Time]],"mm-dd")</f>
        <v>10-30</v>
      </c>
      <c r="H492" s="36" t="b" cm="1">
        <f t="array" ref="H492">OR(WEEKDAY(UsageTable[[#This Row],[Time]])={1,7},NOT(ISERROR(VLOOKUP(DATE(YEAR(UsageTable[[#This Row],[Time]]),MONTH(UsageTable[[#This Row],[Time]]),DAY(UsageTable[[#This Row],[Time]])),Holidays[Date],1,FALSE()))))</f>
        <v>0</v>
      </c>
      <c r="I4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2.13</v>
      </c>
      <c r="K4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3" spans="2:11" x14ac:dyDescent="0.3">
      <c r="B493" s="26">
        <v>44134</v>
      </c>
      <c r="C493" s="27">
        <v>44134.333333333336</v>
      </c>
      <c r="D493" s="28">
        <v>3.44</v>
      </c>
      <c r="E493" s="15"/>
      <c r="F493" s="15"/>
      <c r="G493" s="36" t="str">
        <f>TEXT(UsageTable[[#This Row],[Time]],"mm-dd")</f>
        <v>10-30</v>
      </c>
      <c r="H493" s="36" t="b" cm="1">
        <f t="array" ref="H493">OR(WEEKDAY(UsageTable[[#This Row],[Time]])={1,7},NOT(ISERROR(VLOOKUP(DATE(YEAR(UsageTable[[#This Row],[Time]]),MONTH(UsageTable[[#This Row],[Time]]),DAY(UsageTable[[#This Row],[Time]])),Holidays[Date],1,FALSE()))))</f>
        <v>0</v>
      </c>
      <c r="I4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3.44</v>
      </c>
      <c r="K4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4" spans="2:11" x14ac:dyDescent="0.3">
      <c r="B494" s="29">
        <v>44134</v>
      </c>
      <c r="C494" s="30">
        <v>44134.375</v>
      </c>
      <c r="D494" s="31">
        <v>2.75</v>
      </c>
      <c r="E494" s="15"/>
      <c r="F494" s="15"/>
      <c r="G494" s="36" t="str">
        <f>TEXT(UsageTable[[#This Row],[Time]],"mm-dd")</f>
        <v>10-30</v>
      </c>
      <c r="H494" s="36" t="b" cm="1">
        <f t="array" ref="H494">OR(WEEKDAY(UsageTable[[#This Row],[Time]])={1,7},NOT(ISERROR(VLOOKUP(DATE(YEAR(UsageTable[[#This Row],[Time]]),MONTH(UsageTable[[#This Row],[Time]]),DAY(UsageTable[[#This Row],[Time]])),Holidays[Date],1,FALSE()))))</f>
        <v>0</v>
      </c>
      <c r="I4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2.75</v>
      </c>
      <c r="K4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5" spans="2:11" x14ac:dyDescent="0.3">
      <c r="B495" s="26">
        <v>44134</v>
      </c>
      <c r="C495" s="27">
        <v>44134.416666666664</v>
      </c>
      <c r="D495" s="28">
        <v>1</v>
      </c>
      <c r="E495" s="15"/>
      <c r="F495" s="15"/>
      <c r="G495" s="36" t="str">
        <f>TEXT(UsageTable[[#This Row],[Time]],"mm-dd")</f>
        <v>10-30</v>
      </c>
      <c r="H495" s="36" t="b" cm="1">
        <f t="array" ref="H495">OR(WEEKDAY(UsageTable[[#This Row],[Time]])={1,7},NOT(ISERROR(VLOOKUP(DATE(YEAR(UsageTable[[#This Row],[Time]]),MONTH(UsageTable[[#This Row],[Time]]),DAY(UsageTable[[#This Row],[Time]])),Holidays[Date],1,FALSE()))))</f>
        <v>0</v>
      </c>
      <c r="I4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4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96" spans="2:11" x14ac:dyDescent="0.3">
      <c r="B496" s="29">
        <v>44134</v>
      </c>
      <c r="C496" s="30">
        <v>44134.458333333336</v>
      </c>
      <c r="D496" s="31">
        <v>2.59</v>
      </c>
      <c r="E496" s="15"/>
      <c r="F496" s="15"/>
      <c r="G496" s="36" t="str">
        <f>TEXT(UsageTable[[#This Row],[Time]],"mm-dd")</f>
        <v>10-30</v>
      </c>
      <c r="H496" s="36" t="b" cm="1">
        <f t="array" ref="H496">OR(WEEKDAY(UsageTable[[#This Row],[Time]])={1,7},NOT(ISERROR(VLOOKUP(DATE(YEAR(UsageTable[[#This Row],[Time]]),MONTH(UsageTable[[#This Row],[Time]]),DAY(UsageTable[[#This Row],[Time]])),Holidays[Date],1,FALSE()))))</f>
        <v>0</v>
      </c>
      <c r="I4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2.59</v>
      </c>
    </row>
    <row r="497" spans="2:11" x14ac:dyDescent="0.3">
      <c r="B497" s="26">
        <v>44134</v>
      </c>
      <c r="C497" s="27">
        <v>44134.5</v>
      </c>
      <c r="D497" s="28">
        <v>3.88</v>
      </c>
      <c r="E497" s="15"/>
      <c r="F497" s="15"/>
      <c r="G497" s="36" t="str">
        <f>TEXT(UsageTable[[#This Row],[Time]],"mm-dd")</f>
        <v>10-30</v>
      </c>
      <c r="H497" s="36" t="b" cm="1">
        <f t="array" ref="H497">OR(WEEKDAY(UsageTable[[#This Row],[Time]])={1,7},NOT(ISERROR(VLOOKUP(DATE(YEAR(UsageTable[[#This Row],[Time]]),MONTH(UsageTable[[#This Row],[Time]]),DAY(UsageTable[[#This Row],[Time]])),Holidays[Date],1,FALSE()))))</f>
        <v>0</v>
      </c>
      <c r="I4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3.88</v>
      </c>
    </row>
    <row r="498" spans="2:11" x14ac:dyDescent="0.3">
      <c r="B498" s="29">
        <v>44134</v>
      </c>
      <c r="C498" s="30">
        <v>44134.541666666664</v>
      </c>
      <c r="D498" s="31">
        <v>5.14</v>
      </c>
      <c r="E498" s="15"/>
      <c r="F498" s="15"/>
      <c r="G498" s="36" t="str">
        <f>TEXT(UsageTable[[#This Row],[Time]],"mm-dd")</f>
        <v>10-30</v>
      </c>
      <c r="H498" s="36" t="b" cm="1">
        <f t="array" ref="H498">OR(WEEKDAY(UsageTable[[#This Row],[Time]])={1,7},NOT(ISERROR(VLOOKUP(DATE(YEAR(UsageTable[[#This Row],[Time]]),MONTH(UsageTable[[#This Row],[Time]]),DAY(UsageTable[[#This Row],[Time]])),Holidays[Date],1,FALSE()))))</f>
        <v>0</v>
      </c>
      <c r="I4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5.14</v>
      </c>
    </row>
    <row r="499" spans="2:11" x14ac:dyDescent="0.3">
      <c r="B499" s="26">
        <v>44134</v>
      </c>
      <c r="C499" s="27">
        <v>44134.583333333336</v>
      </c>
      <c r="D499" s="28">
        <v>2.52</v>
      </c>
      <c r="E499" s="15"/>
      <c r="F499" s="15"/>
      <c r="G499" s="36" t="str">
        <f>TEXT(UsageTable[[#This Row],[Time]],"mm-dd")</f>
        <v>10-30</v>
      </c>
      <c r="H499" s="36" t="b" cm="1">
        <f t="array" ref="H499">OR(WEEKDAY(UsageTable[[#This Row],[Time]])={1,7},NOT(ISERROR(VLOOKUP(DATE(YEAR(UsageTable[[#This Row],[Time]]),MONTH(UsageTable[[#This Row],[Time]]),DAY(UsageTable[[#This Row],[Time]])),Holidays[Date],1,FALSE()))))</f>
        <v>0</v>
      </c>
      <c r="I4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2.52</v>
      </c>
    </row>
    <row r="500" spans="2:11" x14ac:dyDescent="0.3">
      <c r="B500" s="29">
        <v>44134</v>
      </c>
      <c r="C500" s="30">
        <v>44134.625</v>
      </c>
      <c r="D500" s="31">
        <v>1.48</v>
      </c>
      <c r="E500" s="15"/>
      <c r="F500" s="15"/>
      <c r="G500" s="36" t="str">
        <f>TEXT(UsageTable[[#This Row],[Time]],"mm-dd")</f>
        <v>10-30</v>
      </c>
      <c r="H500" s="36" t="b" cm="1">
        <f t="array" ref="H500">OR(WEEKDAY(UsageTable[[#This Row],[Time]])={1,7},NOT(ISERROR(VLOOKUP(DATE(YEAR(UsageTable[[#This Row],[Time]]),MONTH(UsageTable[[#This Row],[Time]]),DAY(UsageTable[[#This Row],[Time]])),Holidays[Date],1,FALSE()))))</f>
        <v>0</v>
      </c>
      <c r="I5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1.48</v>
      </c>
    </row>
    <row r="501" spans="2:11" x14ac:dyDescent="0.3">
      <c r="B501" s="26">
        <v>44134</v>
      </c>
      <c r="C501" s="27">
        <v>44134.666666666664</v>
      </c>
      <c r="D501" s="28">
        <v>1.01</v>
      </c>
      <c r="E501" s="15"/>
      <c r="F501" s="15"/>
      <c r="G501" s="36" t="str">
        <f>TEXT(UsageTable[[#This Row],[Time]],"mm-dd")</f>
        <v>10-30</v>
      </c>
      <c r="H501" s="36" t="b" cm="1">
        <f t="array" ref="H501">OR(WEEKDAY(UsageTable[[#This Row],[Time]])={1,7},NOT(ISERROR(VLOOKUP(DATE(YEAR(UsageTable[[#This Row],[Time]]),MONTH(UsageTable[[#This Row],[Time]]),DAY(UsageTable[[#This Row],[Time]])),Holidays[Date],1,FALSE()))))</f>
        <v>0</v>
      </c>
      <c r="I5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1.01</v>
      </c>
    </row>
    <row r="502" spans="2:11" x14ac:dyDescent="0.3">
      <c r="B502" s="29">
        <v>44134</v>
      </c>
      <c r="C502" s="30">
        <v>44134.708333333336</v>
      </c>
      <c r="D502" s="31">
        <v>3.1</v>
      </c>
      <c r="E502" s="15"/>
      <c r="F502" s="15"/>
      <c r="G502" s="36" t="str">
        <f>TEXT(UsageTable[[#This Row],[Time]],"mm-dd")</f>
        <v>10-30</v>
      </c>
      <c r="H502" s="36" t="b" cm="1">
        <f t="array" ref="H502">OR(WEEKDAY(UsageTable[[#This Row],[Time]])={1,7},NOT(ISERROR(VLOOKUP(DATE(YEAR(UsageTable[[#This Row],[Time]]),MONTH(UsageTable[[#This Row],[Time]]),DAY(UsageTable[[#This Row],[Time]])),Holidays[Date],1,FALSE()))))</f>
        <v>0</v>
      </c>
      <c r="I5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v>
      </c>
      <c r="K5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3" spans="2:11" x14ac:dyDescent="0.3">
      <c r="B503" s="26">
        <v>44134</v>
      </c>
      <c r="C503" s="27">
        <v>44134.75</v>
      </c>
      <c r="D503" s="28">
        <v>4.24</v>
      </c>
      <c r="E503" s="15"/>
      <c r="F503" s="15"/>
      <c r="G503" s="36" t="str">
        <f>TEXT(UsageTable[[#This Row],[Time]],"mm-dd")</f>
        <v>10-30</v>
      </c>
      <c r="H503" s="36" t="b" cm="1">
        <f t="array" ref="H503">OR(WEEKDAY(UsageTable[[#This Row],[Time]])={1,7},NOT(ISERROR(VLOOKUP(DATE(YEAR(UsageTable[[#This Row],[Time]]),MONTH(UsageTable[[#This Row],[Time]]),DAY(UsageTable[[#This Row],[Time]])),Holidays[Date],1,FALSE()))))</f>
        <v>0</v>
      </c>
      <c r="I5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4.24</v>
      </c>
      <c r="K5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4" spans="2:11" x14ac:dyDescent="0.3">
      <c r="B504" s="29">
        <v>44134</v>
      </c>
      <c r="C504" s="30">
        <v>44134.791666666664</v>
      </c>
      <c r="D504" s="31">
        <v>1.61</v>
      </c>
      <c r="E504" s="15"/>
      <c r="F504" s="15"/>
      <c r="G504" s="36" t="str">
        <f>TEXT(UsageTable[[#This Row],[Time]],"mm-dd")</f>
        <v>10-30</v>
      </c>
      <c r="H504" s="36" t="b" cm="1">
        <f t="array" ref="H504">OR(WEEKDAY(UsageTable[[#This Row],[Time]])={1,7},NOT(ISERROR(VLOOKUP(DATE(YEAR(UsageTable[[#This Row],[Time]]),MONTH(UsageTable[[#This Row],[Time]]),DAY(UsageTable[[#This Row],[Time]])),Holidays[Date],1,FALSE()))))</f>
        <v>0</v>
      </c>
      <c r="I5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5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5" spans="2:11" x14ac:dyDescent="0.3">
      <c r="B505" s="26">
        <v>44134</v>
      </c>
      <c r="C505" s="27">
        <v>44134.833333333336</v>
      </c>
      <c r="D505" s="28">
        <v>1.49</v>
      </c>
      <c r="E505" s="15"/>
      <c r="F505" s="15"/>
      <c r="G505" s="36" t="str">
        <f>TEXT(UsageTable[[#This Row],[Time]],"mm-dd")</f>
        <v>10-30</v>
      </c>
      <c r="H505" s="36" t="b" cm="1">
        <f t="array" ref="H505">OR(WEEKDAY(UsageTable[[#This Row],[Time]])={1,7},NOT(ISERROR(VLOOKUP(DATE(YEAR(UsageTable[[#This Row],[Time]]),MONTH(UsageTable[[#This Row],[Time]]),DAY(UsageTable[[#This Row],[Time]])),Holidays[Date],1,FALSE()))))</f>
        <v>0</v>
      </c>
      <c r="I5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5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6" spans="2:11" x14ac:dyDescent="0.3">
      <c r="B506" s="29">
        <v>44134</v>
      </c>
      <c r="C506" s="30">
        <v>44134.875</v>
      </c>
      <c r="D506" s="31">
        <v>0.65</v>
      </c>
      <c r="E506" s="15"/>
      <c r="F506" s="15"/>
      <c r="G506" s="36" t="str">
        <f>TEXT(UsageTable[[#This Row],[Time]],"mm-dd")</f>
        <v>10-30</v>
      </c>
      <c r="H506" s="36" t="b" cm="1">
        <f t="array" ref="H506">OR(WEEKDAY(UsageTable[[#This Row],[Time]])={1,7},NOT(ISERROR(VLOOKUP(DATE(YEAR(UsageTable[[#This Row],[Time]]),MONTH(UsageTable[[#This Row],[Time]]),DAY(UsageTable[[#This Row],[Time]])),Holidays[Date],1,FALSE()))))</f>
        <v>0</v>
      </c>
      <c r="I5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5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7" spans="2:11" x14ac:dyDescent="0.3">
      <c r="B507" s="26">
        <v>44134</v>
      </c>
      <c r="C507" s="27">
        <v>44134.916666666664</v>
      </c>
      <c r="D507" s="28">
        <v>0.89</v>
      </c>
      <c r="E507" s="15"/>
      <c r="F507" s="15"/>
      <c r="G507" s="36" t="str">
        <f>TEXT(UsageTable[[#This Row],[Time]],"mm-dd")</f>
        <v>10-30</v>
      </c>
      <c r="H507" s="36" t="b" cm="1">
        <f t="array" ref="H507">OR(WEEKDAY(UsageTable[[#This Row],[Time]])={1,7},NOT(ISERROR(VLOOKUP(DATE(YEAR(UsageTable[[#This Row],[Time]]),MONTH(UsageTable[[#This Row],[Time]]),DAY(UsageTable[[#This Row],[Time]])),Holidays[Date],1,FALSE()))))</f>
        <v>0</v>
      </c>
      <c r="I5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5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8" spans="2:11" x14ac:dyDescent="0.3">
      <c r="B508" s="29">
        <v>44134</v>
      </c>
      <c r="C508" s="30">
        <v>44134.958333333336</v>
      </c>
      <c r="D508" s="31">
        <v>0.38</v>
      </c>
      <c r="E508" s="15"/>
      <c r="F508" s="15"/>
      <c r="G508" s="36" t="str">
        <f>TEXT(UsageTable[[#This Row],[Time]],"mm-dd")</f>
        <v>10-30</v>
      </c>
      <c r="H508" s="36" t="b" cm="1">
        <f t="array" ref="H508">OR(WEEKDAY(UsageTable[[#This Row],[Time]])={1,7},NOT(ISERROR(VLOOKUP(DATE(YEAR(UsageTable[[#This Row],[Time]]),MONTH(UsageTable[[#This Row],[Time]]),DAY(UsageTable[[#This Row],[Time]])),Holidays[Date],1,FALSE()))))</f>
        <v>0</v>
      </c>
      <c r="I5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5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09" spans="2:11" x14ac:dyDescent="0.3">
      <c r="B509" s="26">
        <v>44135</v>
      </c>
      <c r="C509" s="27">
        <v>44135</v>
      </c>
      <c r="D509" s="28">
        <v>0.78</v>
      </c>
      <c r="E509" s="15"/>
      <c r="F509" s="15"/>
      <c r="G509" s="36" t="str">
        <f>TEXT(UsageTable[[#This Row],[Time]],"mm-dd")</f>
        <v>10-31</v>
      </c>
      <c r="H509" s="36" t="b" cm="1">
        <f t="array" ref="H509">OR(WEEKDAY(UsageTable[[#This Row],[Time]])={1,7},NOT(ISERROR(VLOOKUP(DATE(YEAR(UsageTable[[#This Row],[Time]]),MONTH(UsageTable[[#This Row],[Time]]),DAY(UsageTable[[#This Row],[Time]])),Holidays[Date],1,FALSE()))))</f>
        <v>1</v>
      </c>
      <c r="I5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5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0" spans="2:11" x14ac:dyDescent="0.3">
      <c r="B510" s="29">
        <v>44135</v>
      </c>
      <c r="C510" s="30">
        <v>44135.041666666664</v>
      </c>
      <c r="D510" s="31">
        <v>0.35</v>
      </c>
      <c r="E510" s="15"/>
      <c r="F510" s="15"/>
      <c r="G510" s="36" t="str">
        <f>TEXT(UsageTable[[#This Row],[Time]],"mm-dd")</f>
        <v>10-31</v>
      </c>
      <c r="H510" s="36" t="b" cm="1">
        <f t="array" ref="H510">OR(WEEKDAY(UsageTable[[#This Row],[Time]])={1,7},NOT(ISERROR(VLOOKUP(DATE(YEAR(UsageTable[[#This Row],[Time]]),MONTH(UsageTable[[#This Row],[Time]]),DAY(UsageTable[[#This Row],[Time]])),Holidays[Date],1,FALSE()))))</f>
        <v>1</v>
      </c>
      <c r="I5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1" spans="2:11" x14ac:dyDescent="0.3">
      <c r="B511" s="26">
        <v>44135</v>
      </c>
      <c r="C511" s="27">
        <v>44135.083333333336</v>
      </c>
      <c r="D511" s="28">
        <v>0.35</v>
      </c>
      <c r="E511" s="15"/>
      <c r="F511" s="15"/>
      <c r="G511" s="36" t="str">
        <f>TEXT(UsageTable[[#This Row],[Time]],"mm-dd")</f>
        <v>10-31</v>
      </c>
      <c r="H511" s="36" t="b" cm="1">
        <f t="array" ref="H511">OR(WEEKDAY(UsageTable[[#This Row],[Time]])={1,7},NOT(ISERROR(VLOOKUP(DATE(YEAR(UsageTable[[#This Row],[Time]]),MONTH(UsageTable[[#This Row],[Time]]),DAY(UsageTable[[#This Row],[Time]])),Holidays[Date],1,FALSE()))))</f>
        <v>1</v>
      </c>
      <c r="I5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2" spans="2:11" x14ac:dyDescent="0.3">
      <c r="B512" s="29">
        <v>44135</v>
      </c>
      <c r="C512" s="30">
        <v>44135.125</v>
      </c>
      <c r="D512" s="31">
        <v>0.32</v>
      </c>
      <c r="E512" s="15"/>
      <c r="F512" s="15"/>
      <c r="G512" s="36" t="str">
        <f>TEXT(UsageTable[[#This Row],[Time]],"mm-dd")</f>
        <v>10-31</v>
      </c>
      <c r="H512" s="36" t="b" cm="1">
        <f t="array" ref="H512">OR(WEEKDAY(UsageTable[[#This Row],[Time]])={1,7},NOT(ISERROR(VLOOKUP(DATE(YEAR(UsageTable[[#This Row],[Time]]),MONTH(UsageTable[[#This Row],[Time]]),DAY(UsageTable[[#This Row],[Time]])),Holidays[Date],1,FALSE()))))</f>
        <v>1</v>
      </c>
      <c r="I5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5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3" spans="2:11" x14ac:dyDescent="0.3">
      <c r="B513" s="26">
        <v>44135</v>
      </c>
      <c r="C513" s="27">
        <v>44135.166666666664</v>
      </c>
      <c r="D513" s="28">
        <v>0.81</v>
      </c>
      <c r="E513" s="15"/>
      <c r="F513" s="15"/>
      <c r="G513" s="36" t="str">
        <f>TEXT(UsageTable[[#This Row],[Time]],"mm-dd")</f>
        <v>10-31</v>
      </c>
      <c r="H513" s="36" t="b" cm="1">
        <f t="array" ref="H513">OR(WEEKDAY(UsageTable[[#This Row],[Time]])={1,7},NOT(ISERROR(VLOOKUP(DATE(YEAR(UsageTable[[#This Row],[Time]]),MONTH(UsageTable[[#This Row],[Time]]),DAY(UsageTable[[#This Row],[Time]])),Holidays[Date],1,FALSE()))))</f>
        <v>1</v>
      </c>
      <c r="I5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5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4" spans="2:11" x14ac:dyDescent="0.3">
      <c r="B514" s="29">
        <v>44135</v>
      </c>
      <c r="C514" s="30">
        <v>44135.208333333336</v>
      </c>
      <c r="D514" s="31">
        <v>0.28999999999999998</v>
      </c>
      <c r="E514" s="15"/>
      <c r="F514" s="15"/>
      <c r="G514" s="36" t="str">
        <f>TEXT(UsageTable[[#This Row],[Time]],"mm-dd")</f>
        <v>10-31</v>
      </c>
      <c r="H514" s="36" t="b" cm="1">
        <f t="array" ref="H514">OR(WEEKDAY(UsageTable[[#This Row],[Time]])={1,7},NOT(ISERROR(VLOOKUP(DATE(YEAR(UsageTable[[#This Row],[Time]]),MONTH(UsageTable[[#This Row],[Time]]),DAY(UsageTable[[#This Row],[Time]])),Holidays[Date],1,FALSE()))))</f>
        <v>1</v>
      </c>
      <c r="I5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5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5" spans="2:11" x14ac:dyDescent="0.3">
      <c r="B515" s="26">
        <v>44135</v>
      </c>
      <c r="C515" s="27">
        <v>44135.25</v>
      </c>
      <c r="D515" s="28">
        <v>0.65</v>
      </c>
      <c r="E515" s="15"/>
      <c r="F515" s="15"/>
      <c r="G515" s="36" t="str">
        <f>TEXT(UsageTable[[#This Row],[Time]],"mm-dd")</f>
        <v>10-31</v>
      </c>
      <c r="H515" s="36" t="b" cm="1">
        <f t="array" ref="H515">OR(WEEKDAY(UsageTable[[#This Row],[Time]])={1,7},NOT(ISERROR(VLOOKUP(DATE(YEAR(UsageTable[[#This Row],[Time]]),MONTH(UsageTable[[#This Row],[Time]]),DAY(UsageTable[[#This Row],[Time]])),Holidays[Date],1,FALSE()))))</f>
        <v>1</v>
      </c>
      <c r="I5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5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6" spans="2:11" x14ac:dyDescent="0.3">
      <c r="B516" s="29">
        <v>44135</v>
      </c>
      <c r="C516" s="30">
        <v>44135.291666666664</v>
      </c>
      <c r="D516" s="31">
        <v>1.45</v>
      </c>
      <c r="E516" s="15"/>
      <c r="F516" s="15"/>
      <c r="G516" s="36" t="str">
        <f>TEXT(UsageTable[[#This Row],[Time]],"mm-dd")</f>
        <v>10-31</v>
      </c>
      <c r="H516" s="36" t="b" cm="1">
        <f t="array" ref="H516">OR(WEEKDAY(UsageTable[[#This Row],[Time]])={1,7},NOT(ISERROR(VLOOKUP(DATE(YEAR(UsageTable[[#This Row],[Time]]),MONTH(UsageTable[[#This Row],[Time]]),DAY(UsageTable[[#This Row],[Time]])),Holidays[Date],1,FALSE()))))</f>
        <v>1</v>
      </c>
      <c r="I5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1.45</v>
      </c>
      <c r="J5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7" spans="2:11" x14ac:dyDescent="0.3">
      <c r="B517" s="26">
        <v>44135</v>
      </c>
      <c r="C517" s="27">
        <v>44135.333333333336</v>
      </c>
      <c r="D517" s="28">
        <v>3.11</v>
      </c>
      <c r="E517" s="15"/>
      <c r="F517" s="15"/>
      <c r="G517" s="36" t="str">
        <f>TEXT(UsageTable[[#This Row],[Time]],"mm-dd")</f>
        <v>10-31</v>
      </c>
      <c r="H517" s="36" t="b" cm="1">
        <f t="array" ref="H517">OR(WEEKDAY(UsageTable[[#This Row],[Time]])={1,7},NOT(ISERROR(VLOOKUP(DATE(YEAR(UsageTable[[#This Row],[Time]]),MONTH(UsageTable[[#This Row],[Time]]),DAY(UsageTable[[#This Row],[Time]])),Holidays[Date],1,FALSE()))))</f>
        <v>1</v>
      </c>
      <c r="I5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3.11</v>
      </c>
      <c r="J5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8" spans="2:11" x14ac:dyDescent="0.3">
      <c r="B518" s="29">
        <v>44135</v>
      </c>
      <c r="C518" s="30">
        <v>44135.375</v>
      </c>
      <c r="D518" s="31">
        <v>1.43</v>
      </c>
      <c r="E518" s="15"/>
      <c r="F518" s="15"/>
      <c r="G518" s="36" t="str">
        <f>TEXT(UsageTable[[#This Row],[Time]],"mm-dd")</f>
        <v>10-31</v>
      </c>
      <c r="H518" s="36" t="b" cm="1">
        <f t="array" ref="H518">OR(WEEKDAY(UsageTable[[#This Row],[Time]])={1,7},NOT(ISERROR(VLOOKUP(DATE(YEAR(UsageTable[[#This Row],[Time]]),MONTH(UsageTable[[#This Row],[Time]]),DAY(UsageTable[[#This Row],[Time]])),Holidays[Date],1,FALSE()))))</f>
        <v>1</v>
      </c>
      <c r="I5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5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19" spans="2:11" x14ac:dyDescent="0.3">
      <c r="B519" s="26">
        <v>44135</v>
      </c>
      <c r="C519" s="27">
        <v>44135.416666666664</v>
      </c>
      <c r="D519" s="28">
        <v>2.2999999999999998</v>
      </c>
      <c r="E519" s="15"/>
      <c r="F519" s="15"/>
      <c r="G519" s="36" t="str">
        <f>TEXT(UsageTable[[#This Row],[Time]],"mm-dd")</f>
        <v>10-31</v>
      </c>
      <c r="H519" s="36" t="b" cm="1">
        <f t="array" ref="H519">OR(WEEKDAY(UsageTable[[#This Row],[Time]])={1,7},NOT(ISERROR(VLOOKUP(DATE(YEAR(UsageTable[[#This Row],[Time]]),MONTH(UsageTable[[#This Row],[Time]]),DAY(UsageTable[[#This Row],[Time]])),Holidays[Date],1,FALSE()))))</f>
        <v>1</v>
      </c>
      <c r="I5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2.2999999999999998</v>
      </c>
      <c r="J5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0" spans="2:11" x14ac:dyDescent="0.3">
      <c r="B520" s="29">
        <v>44135</v>
      </c>
      <c r="C520" s="30">
        <v>44135.458333333336</v>
      </c>
      <c r="D520" s="31">
        <v>2.19</v>
      </c>
      <c r="E520" s="15"/>
      <c r="F520" s="15"/>
      <c r="G520" s="36" t="str">
        <f>TEXT(UsageTable[[#This Row],[Time]],"mm-dd")</f>
        <v>10-31</v>
      </c>
      <c r="H520" s="36" t="b" cm="1">
        <f t="array" ref="H520">OR(WEEKDAY(UsageTable[[#This Row],[Time]])={1,7},NOT(ISERROR(VLOOKUP(DATE(YEAR(UsageTable[[#This Row],[Time]]),MONTH(UsageTable[[#This Row],[Time]]),DAY(UsageTable[[#This Row],[Time]])),Holidays[Date],1,FALSE()))))</f>
        <v>1</v>
      </c>
      <c r="I5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5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1" spans="2:11" x14ac:dyDescent="0.3">
      <c r="B521" s="26">
        <v>44135</v>
      </c>
      <c r="C521" s="27">
        <v>44135.5</v>
      </c>
      <c r="D521" s="28">
        <v>1.17</v>
      </c>
      <c r="E521" s="15"/>
      <c r="F521" s="15"/>
      <c r="G521" s="36" t="str">
        <f>TEXT(UsageTable[[#This Row],[Time]],"mm-dd")</f>
        <v>10-31</v>
      </c>
      <c r="H521" s="36" t="b" cm="1">
        <f t="array" ref="H521">OR(WEEKDAY(UsageTable[[#This Row],[Time]])={1,7},NOT(ISERROR(VLOOKUP(DATE(YEAR(UsageTable[[#This Row],[Time]]),MONTH(UsageTable[[#This Row],[Time]]),DAY(UsageTable[[#This Row],[Time]])),Holidays[Date],1,FALSE()))))</f>
        <v>1</v>
      </c>
      <c r="I5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5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2" spans="2:11" x14ac:dyDescent="0.3">
      <c r="B522" s="29">
        <v>44135</v>
      </c>
      <c r="C522" s="30">
        <v>44135.541666666664</v>
      </c>
      <c r="D522" s="31">
        <v>1.2</v>
      </c>
      <c r="E522" s="15"/>
      <c r="F522" s="15"/>
      <c r="G522" s="36" t="str">
        <f>TEXT(UsageTable[[#This Row],[Time]],"mm-dd")</f>
        <v>10-31</v>
      </c>
      <c r="H522" s="36" t="b" cm="1">
        <f t="array" ref="H522">OR(WEEKDAY(UsageTable[[#This Row],[Time]])={1,7},NOT(ISERROR(VLOOKUP(DATE(YEAR(UsageTable[[#This Row],[Time]]),MONTH(UsageTable[[#This Row],[Time]]),DAY(UsageTable[[#This Row],[Time]])),Holidays[Date],1,FALSE()))))</f>
        <v>1</v>
      </c>
      <c r="I5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5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3" spans="2:11" x14ac:dyDescent="0.3">
      <c r="B523" s="26">
        <v>44135</v>
      </c>
      <c r="C523" s="27">
        <v>44135.583333333336</v>
      </c>
      <c r="D523" s="28">
        <v>0.96</v>
      </c>
      <c r="E523" s="15"/>
      <c r="F523" s="15"/>
      <c r="G523" s="36" t="str">
        <f>TEXT(UsageTable[[#This Row],[Time]],"mm-dd")</f>
        <v>10-31</v>
      </c>
      <c r="H523" s="36" t="b" cm="1">
        <f t="array" ref="H523">OR(WEEKDAY(UsageTable[[#This Row],[Time]])={1,7},NOT(ISERROR(VLOOKUP(DATE(YEAR(UsageTable[[#This Row],[Time]]),MONTH(UsageTable[[#This Row],[Time]]),DAY(UsageTable[[#This Row],[Time]])),Holidays[Date],1,FALSE()))))</f>
        <v>1</v>
      </c>
      <c r="I5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5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4" spans="2:11" x14ac:dyDescent="0.3">
      <c r="B524" s="29">
        <v>44135</v>
      </c>
      <c r="C524" s="30">
        <v>44135.625</v>
      </c>
      <c r="D524" s="31">
        <v>1.07</v>
      </c>
      <c r="E524" s="15"/>
      <c r="F524" s="15"/>
      <c r="G524" s="36" t="str">
        <f>TEXT(UsageTable[[#This Row],[Time]],"mm-dd")</f>
        <v>10-31</v>
      </c>
      <c r="H524" s="36" t="b" cm="1">
        <f t="array" ref="H524">OR(WEEKDAY(UsageTable[[#This Row],[Time]])={1,7},NOT(ISERROR(VLOOKUP(DATE(YEAR(UsageTable[[#This Row],[Time]]),MONTH(UsageTable[[#This Row],[Time]]),DAY(UsageTable[[#This Row],[Time]])),Holidays[Date],1,FALSE()))))</f>
        <v>1</v>
      </c>
      <c r="I5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5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5" spans="2:11" x14ac:dyDescent="0.3">
      <c r="B525" s="26">
        <v>44135</v>
      </c>
      <c r="C525" s="27">
        <v>44135.666666666664</v>
      </c>
      <c r="D525" s="28">
        <v>3.27</v>
      </c>
      <c r="E525" s="15"/>
      <c r="F525" s="15"/>
      <c r="G525" s="36" t="str">
        <f>TEXT(UsageTable[[#This Row],[Time]],"mm-dd")</f>
        <v>10-31</v>
      </c>
      <c r="H525" s="36" t="b" cm="1">
        <f t="array" ref="H525">OR(WEEKDAY(UsageTable[[#This Row],[Time]])={1,7},NOT(ISERROR(VLOOKUP(DATE(YEAR(UsageTable[[#This Row],[Time]]),MONTH(UsageTable[[#This Row],[Time]]),DAY(UsageTable[[#This Row],[Time]])),Holidays[Date],1,FALSE()))))</f>
        <v>1</v>
      </c>
      <c r="I5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3.27</v>
      </c>
      <c r="J5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6" spans="2:11" x14ac:dyDescent="0.3">
      <c r="B526" s="29">
        <v>44135</v>
      </c>
      <c r="C526" s="30">
        <v>44135.708333333336</v>
      </c>
      <c r="D526" s="31">
        <v>2.85</v>
      </c>
      <c r="E526" s="15"/>
      <c r="F526" s="15"/>
      <c r="G526" s="36" t="str">
        <f>TEXT(UsageTable[[#This Row],[Time]],"mm-dd")</f>
        <v>10-31</v>
      </c>
      <c r="H526" s="36" t="b" cm="1">
        <f t="array" ref="H526">OR(WEEKDAY(UsageTable[[#This Row],[Time]])={1,7},NOT(ISERROR(VLOOKUP(DATE(YEAR(UsageTable[[#This Row],[Time]]),MONTH(UsageTable[[#This Row],[Time]]),DAY(UsageTable[[#This Row],[Time]])),Holidays[Date],1,FALSE()))))</f>
        <v>1</v>
      </c>
      <c r="I5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2.85</v>
      </c>
      <c r="J5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7" spans="2:11" x14ac:dyDescent="0.3">
      <c r="B527" s="26">
        <v>44135</v>
      </c>
      <c r="C527" s="27">
        <v>44135.75</v>
      </c>
      <c r="D527" s="28">
        <v>1.43</v>
      </c>
      <c r="E527" s="15"/>
      <c r="F527" s="15"/>
      <c r="G527" s="36" t="str">
        <f>TEXT(UsageTable[[#This Row],[Time]],"mm-dd")</f>
        <v>10-31</v>
      </c>
      <c r="H527" s="36" t="b" cm="1">
        <f t="array" ref="H527">OR(WEEKDAY(UsageTable[[#This Row],[Time]])={1,7},NOT(ISERROR(VLOOKUP(DATE(YEAR(UsageTable[[#This Row],[Time]]),MONTH(UsageTable[[#This Row],[Time]]),DAY(UsageTable[[#This Row],[Time]])),Holidays[Date],1,FALSE()))))</f>
        <v>1</v>
      </c>
      <c r="I5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5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8" spans="2:11" x14ac:dyDescent="0.3">
      <c r="B528" s="29">
        <v>44135</v>
      </c>
      <c r="C528" s="30">
        <v>44135.791666666664</v>
      </c>
      <c r="D528" s="31">
        <v>1.58</v>
      </c>
      <c r="E528" s="15"/>
      <c r="F528" s="15"/>
      <c r="G528" s="36" t="str">
        <f>TEXT(UsageTable[[#This Row],[Time]],"mm-dd")</f>
        <v>10-31</v>
      </c>
      <c r="H528" s="36" t="b" cm="1">
        <f t="array" ref="H528">OR(WEEKDAY(UsageTable[[#This Row],[Time]])={1,7},NOT(ISERROR(VLOOKUP(DATE(YEAR(UsageTable[[#This Row],[Time]]),MONTH(UsageTable[[#This Row],[Time]]),DAY(UsageTable[[#This Row],[Time]])),Holidays[Date],1,FALSE()))))</f>
        <v>1</v>
      </c>
      <c r="I5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5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29" spans="2:11" x14ac:dyDescent="0.3">
      <c r="B529" s="26">
        <v>44135</v>
      </c>
      <c r="C529" s="27">
        <v>44135.833333333336</v>
      </c>
      <c r="D529" s="28">
        <v>1.54</v>
      </c>
      <c r="E529" s="15"/>
      <c r="F529" s="15"/>
      <c r="G529" s="36" t="str">
        <f>TEXT(UsageTable[[#This Row],[Time]],"mm-dd")</f>
        <v>10-31</v>
      </c>
      <c r="H529" s="36" t="b" cm="1">
        <f t="array" ref="H529">OR(WEEKDAY(UsageTable[[#This Row],[Time]])={1,7},NOT(ISERROR(VLOOKUP(DATE(YEAR(UsageTable[[#This Row],[Time]]),MONTH(UsageTable[[#This Row],[Time]]),DAY(UsageTable[[#This Row],[Time]])),Holidays[Date],1,FALSE()))))</f>
        <v>1</v>
      </c>
      <c r="I5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5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0" spans="2:11" x14ac:dyDescent="0.3">
      <c r="B530" s="29">
        <v>44135</v>
      </c>
      <c r="C530" s="30">
        <v>44135.875</v>
      </c>
      <c r="D530" s="31">
        <v>0.49</v>
      </c>
      <c r="E530" s="15"/>
      <c r="F530" s="15"/>
      <c r="G530" s="36" t="str">
        <f>TEXT(UsageTable[[#This Row],[Time]],"mm-dd")</f>
        <v>10-31</v>
      </c>
      <c r="H530" s="36" t="b" cm="1">
        <f t="array" ref="H530">OR(WEEKDAY(UsageTable[[#This Row],[Time]])={1,7},NOT(ISERROR(VLOOKUP(DATE(YEAR(UsageTable[[#This Row],[Time]]),MONTH(UsageTable[[#This Row],[Time]]),DAY(UsageTable[[#This Row],[Time]])),Holidays[Date],1,FALSE()))))</f>
        <v>1</v>
      </c>
      <c r="I5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5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1" spans="2:11" x14ac:dyDescent="0.3">
      <c r="B531" s="26">
        <v>44135</v>
      </c>
      <c r="C531" s="27">
        <v>44135.916666666664</v>
      </c>
      <c r="D531" s="28">
        <v>0.85</v>
      </c>
      <c r="E531" s="15"/>
      <c r="F531" s="15"/>
      <c r="G531" s="36" t="str">
        <f>TEXT(UsageTable[[#This Row],[Time]],"mm-dd")</f>
        <v>10-31</v>
      </c>
      <c r="H531" s="36" t="b" cm="1">
        <f t="array" ref="H531">OR(WEEKDAY(UsageTable[[#This Row],[Time]])={1,7},NOT(ISERROR(VLOOKUP(DATE(YEAR(UsageTable[[#This Row],[Time]]),MONTH(UsageTable[[#This Row],[Time]]),DAY(UsageTable[[#This Row],[Time]])),Holidays[Date],1,FALSE()))))</f>
        <v>1</v>
      </c>
      <c r="I5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5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2" spans="2:11" x14ac:dyDescent="0.3">
      <c r="B532" s="29">
        <v>44135</v>
      </c>
      <c r="C532" s="30">
        <v>44135.958333333336</v>
      </c>
      <c r="D532" s="31">
        <v>0.31</v>
      </c>
      <c r="E532" s="15"/>
      <c r="F532" s="15"/>
      <c r="G532" s="36" t="str">
        <f>TEXT(UsageTable[[#This Row],[Time]],"mm-dd")</f>
        <v>10-31</v>
      </c>
      <c r="H532" s="36" t="b" cm="1">
        <f t="array" ref="H532">OR(WEEKDAY(UsageTable[[#This Row],[Time]])={1,7},NOT(ISERROR(VLOOKUP(DATE(YEAR(UsageTable[[#This Row],[Time]]),MONTH(UsageTable[[#This Row],[Time]]),DAY(UsageTable[[#This Row],[Time]])),Holidays[Date],1,FALSE()))))</f>
        <v>1</v>
      </c>
      <c r="I5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5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3" spans="2:11" x14ac:dyDescent="0.3">
      <c r="B533" s="26">
        <v>44136</v>
      </c>
      <c r="C533" s="27">
        <v>44136</v>
      </c>
      <c r="D533" s="28">
        <v>0.78</v>
      </c>
      <c r="E533" s="15"/>
      <c r="F533" s="15"/>
      <c r="G533" s="36" t="str">
        <f>TEXT(UsageTable[[#This Row],[Time]],"mm-dd")</f>
        <v>11-01</v>
      </c>
      <c r="H533" s="36" t="b" cm="1">
        <f t="array" ref="H533">OR(WEEKDAY(UsageTable[[#This Row],[Time]])={1,7},NOT(ISERROR(VLOOKUP(DATE(YEAR(UsageTable[[#This Row],[Time]]),MONTH(UsageTable[[#This Row],[Time]]),DAY(UsageTable[[#This Row],[Time]])),Holidays[Date],1,FALSE()))))</f>
        <v>1</v>
      </c>
      <c r="I5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5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4" spans="2:11" x14ac:dyDescent="0.3">
      <c r="B534" s="29">
        <v>44136</v>
      </c>
      <c r="C534" s="30">
        <v>44136.041666666664</v>
      </c>
      <c r="D534" s="31">
        <v>0.3</v>
      </c>
      <c r="E534" s="15"/>
      <c r="F534" s="15"/>
      <c r="G534" s="36" t="str">
        <f>TEXT(UsageTable[[#This Row],[Time]],"mm-dd")</f>
        <v>11-01</v>
      </c>
      <c r="H534" s="36" t="b" cm="1">
        <f t="array" ref="H534">OR(WEEKDAY(UsageTable[[#This Row],[Time]])={1,7},NOT(ISERROR(VLOOKUP(DATE(YEAR(UsageTable[[#This Row],[Time]]),MONTH(UsageTable[[#This Row],[Time]]),DAY(UsageTable[[#This Row],[Time]])),Holidays[Date],1,FALSE()))))</f>
        <v>1</v>
      </c>
      <c r="I5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5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5" spans="2:11" x14ac:dyDescent="0.3">
      <c r="B535" s="26">
        <v>44136</v>
      </c>
      <c r="C535" s="27">
        <v>44136.041666666664</v>
      </c>
      <c r="D535" s="28">
        <v>0.31</v>
      </c>
      <c r="E535" s="15"/>
      <c r="F535" s="15"/>
      <c r="G535" s="36" t="str">
        <f>TEXT(UsageTable[[#This Row],[Time]],"mm-dd")</f>
        <v>11-01</v>
      </c>
      <c r="H535" s="36" t="b" cm="1">
        <f t="array" ref="H535">OR(WEEKDAY(UsageTable[[#This Row],[Time]])={1,7},NOT(ISERROR(VLOOKUP(DATE(YEAR(UsageTable[[#This Row],[Time]]),MONTH(UsageTable[[#This Row],[Time]]),DAY(UsageTable[[#This Row],[Time]])),Holidays[Date],1,FALSE()))))</f>
        <v>1</v>
      </c>
      <c r="I5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5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6" spans="2:11" x14ac:dyDescent="0.3">
      <c r="B536" s="29">
        <v>44136</v>
      </c>
      <c r="C536" s="30">
        <v>44136.083333333336</v>
      </c>
      <c r="D536" s="31">
        <v>0.32</v>
      </c>
      <c r="E536" s="15"/>
      <c r="F536" s="15"/>
      <c r="G536" s="36" t="str">
        <f>TEXT(UsageTable[[#This Row],[Time]],"mm-dd")</f>
        <v>11-01</v>
      </c>
      <c r="H536" s="36" t="b" cm="1">
        <f t="array" ref="H536">OR(WEEKDAY(UsageTable[[#This Row],[Time]])={1,7},NOT(ISERROR(VLOOKUP(DATE(YEAR(UsageTable[[#This Row],[Time]]),MONTH(UsageTable[[#This Row],[Time]]),DAY(UsageTable[[#This Row],[Time]])),Holidays[Date],1,FALSE()))))</f>
        <v>1</v>
      </c>
      <c r="I5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5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7" spans="2:11" x14ac:dyDescent="0.3">
      <c r="B537" s="26">
        <v>44136</v>
      </c>
      <c r="C537" s="27">
        <v>44136.125</v>
      </c>
      <c r="D537" s="28">
        <v>0.71</v>
      </c>
      <c r="E537" s="15"/>
      <c r="F537" s="15"/>
      <c r="G537" s="36" t="str">
        <f>TEXT(UsageTable[[#This Row],[Time]],"mm-dd")</f>
        <v>11-01</v>
      </c>
      <c r="H537" s="36" t="b" cm="1">
        <f t="array" ref="H537">OR(WEEKDAY(UsageTable[[#This Row],[Time]])={1,7},NOT(ISERROR(VLOOKUP(DATE(YEAR(UsageTable[[#This Row],[Time]]),MONTH(UsageTable[[#This Row],[Time]]),DAY(UsageTable[[#This Row],[Time]])),Holidays[Date],1,FALSE()))))</f>
        <v>1</v>
      </c>
      <c r="I5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5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8" spans="2:11" x14ac:dyDescent="0.3">
      <c r="B538" s="29">
        <v>44136</v>
      </c>
      <c r="C538" s="30">
        <v>44136.166666666664</v>
      </c>
      <c r="D538" s="31">
        <v>0.34</v>
      </c>
      <c r="E538" s="15"/>
      <c r="F538" s="15"/>
      <c r="G538" s="36" t="str">
        <f>TEXT(UsageTable[[#This Row],[Time]],"mm-dd")</f>
        <v>11-01</v>
      </c>
      <c r="H538" s="36" t="b" cm="1">
        <f t="array" ref="H538">OR(WEEKDAY(UsageTable[[#This Row],[Time]])={1,7},NOT(ISERROR(VLOOKUP(DATE(YEAR(UsageTable[[#This Row],[Time]]),MONTH(UsageTable[[#This Row],[Time]]),DAY(UsageTable[[#This Row],[Time]])),Holidays[Date],1,FALSE()))))</f>
        <v>1</v>
      </c>
      <c r="I5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5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39" spans="2:11" x14ac:dyDescent="0.3">
      <c r="B539" s="26">
        <v>44136</v>
      </c>
      <c r="C539" s="27">
        <v>44136.208333333336</v>
      </c>
      <c r="D539" s="28">
        <v>0.38</v>
      </c>
      <c r="E539" s="15"/>
      <c r="F539" s="15"/>
      <c r="G539" s="36" t="str">
        <f>TEXT(UsageTable[[#This Row],[Time]],"mm-dd")</f>
        <v>11-01</v>
      </c>
      <c r="H539" s="36" t="b" cm="1">
        <f t="array" ref="H539">OR(WEEKDAY(UsageTable[[#This Row],[Time]])={1,7},NOT(ISERROR(VLOOKUP(DATE(YEAR(UsageTable[[#This Row],[Time]]),MONTH(UsageTable[[#This Row],[Time]]),DAY(UsageTable[[#This Row],[Time]])),Holidays[Date],1,FALSE()))))</f>
        <v>1</v>
      </c>
      <c r="I5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5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0" spans="2:11" x14ac:dyDescent="0.3">
      <c r="B540" s="29">
        <v>44136</v>
      </c>
      <c r="C540" s="30">
        <v>44136.25</v>
      </c>
      <c r="D540" s="31">
        <v>0.85</v>
      </c>
      <c r="E540" s="15"/>
      <c r="F540" s="15"/>
      <c r="G540" s="36" t="str">
        <f>TEXT(UsageTable[[#This Row],[Time]],"mm-dd")</f>
        <v>11-01</v>
      </c>
      <c r="H540" s="36" t="b" cm="1">
        <f t="array" ref="H540">OR(WEEKDAY(UsageTable[[#This Row],[Time]])={1,7},NOT(ISERROR(VLOOKUP(DATE(YEAR(UsageTable[[#This Row],[Time]]),MONTH(UsageTable[[#This Row],[Time]]),DAY(UsageTable[[#This Row],[Time]])),Holidays[Date],1,FALSE()))))</f>
        <v>1</v>
      </c>
      <c r="I5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5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1" spans="2:11" x14ac:dyDescent="0.3">
      <c r="B541" s="26">
        <v>44136</v>
      </c>
      <c r="C541" s="27">
        <v>44136.291666666664</v>
      </c>
      <c r="D541" s="28">
        <v>3.07</v>
      </c>
      <c r="E541" s="15"/>
      <c r="F541" s="15"/>
      <c r="G541" s="36" t="str">
        <f>TEXT(UsageTable[[#This Row],[Time]],"mm-dd")</f>
        <v>11-01</v>
      </c>
      <c r="H541" s="36" t="b" cm="1">
        <f t="array" ref="H541">OR(WEEKDAY(UsageTable[[#This Row],[Time]])={1,7},NOT(ISERROR(VLOOKUP(DATE(YEAR(UsageTable[[#This Row],[Time]]),MONTH(UsageTable[[#This Row],[Time]]),DAY(UsageTable[[#This Row],[Time]])),Holidays[Date],1,FALSE()))))</f>
        <v>1</v>
      </c>
      <c r="I5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3.07</v>
      </c>
      <c r="J5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2" spans="2:11" x14ac:dyDescent="0.3">
      <c r="B542" s="29">
        <v>44136</v>
      </c>
      <c r="C542" s="30">
        <v>44136.333333333336</v>
      </c>
      <c r="D542" s="31">
        <v>3.9</v>
      </c>
      <c r="E542" s="15"/>
      <c r="F542" s="15"/>
      <c r="G542" s="36" t="str">
        <f>TEXT(UsageTable[[#This Row],[Time]],"mm-dd")</f>
        <v>11-01</v>
      </c>
      <c r="H542" s="36" t="b" cm="1">
        <f t="array" ref="H542">OR(WEEKDAY(UsageTable[[#This Row],[Time]])={1,7},NOT(ISERROR(VLOOKUP(DATE(YEAR(UsageTable[[#This Row],[Time]]),MONTH(UsageTable[[#This Row],[Time]]),DAY(UsageTable[[#This Row],[Time]])),Holidays[Date],1,FALSE()))))</f>
        <v>1</v>
      </c>
      <c r="I5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v>
      </c>
      <c r="J5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3" spans="2:11" x14ac:dyDescent="0.3">
      <c r="B543" s="26">
        <v>44136</v>
      </c>
      <c r="C543" s="27">
        <v>44136.375</v>
      </c>
      <c r="D543" s="28">
        <v>2.33</v>
      </c>
      <c r="E543" s="15"/>
      <c r="F543" s="15"/>
      <c r="G543" s="36" t="str">
        <f>TEXT(UsageTable[[#This Row],[Time]],"mm-dd")</f>
        <v>11-01</v>
      </c>
      <c r="H543" s="36" t="b" cm="1">
        <f t="array" ref="H543">OR(WEEKDAY(UsageTable[[#This Row],[Time]])={1,7},NOT(ISERROR(VLOOKUP(DATE(YEAR(UsageTable[[#This Row],[Time]]),MONTH(UsageTable[[#This Row],[Time]]),DAY(UsageTable[[#This Row],[Time]])),Holidays[Date],1,FALSE()))))</f>
        <v>1</v>
      </c>
      <c r="I5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2.33</v>
      </c>
      <c r="J5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4" spans="2:11" x14ac:dyDescent="0.3">
      <c r="B544" s="29">
        <v>44136</v>
      </c>
      <c r="C544" s="30">
        <v>44136.416666666664</v>
      </c>
      <c r="D544" s="31">
        <v>2.86</v>
      </c>
      <c r="E544" s="15"/>
      <c r="F544" s="15"/>
      <c r="G544" s="36" t="str">
        <f>TEXT(UsageTable[[#This Row],[Time]],"mm-dd")</f>
        <v>11-01</v>
      </c>
      <c r="H544" s="36" t="b" cm="1">
        <f t="array" ref="H544">OR(WEEKDAY(UsageTable[[#This Row],[Time]])={1,7},NOT(ISERROR(VLOOKUP(DATE(YEAR(UsageTable[[#This Row],[Time]]),MONTH(UsageTable[[#This Row],[Time]]),DAY(UsageTable[[#This Row],[Time]])),Holidays[Date],1,FALSE()))))</f>
        <v>1</v>
      </c>
      <c r="I5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2.86</v>
      </c>
      <c r="J5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5" spans="2:11" x14ac:dyDescent="0.3">
      <c r="B545" s="26">
        <v>44136</v>
      </c>
      <c r="C545" s="27">
        <v>44136.458333333336</v>
      </c>
      <c r="D545" s="28">
        <v>2.35</v>
      </c>
      <c r="E545" s="15"/>
      <c r="F545" s="15"/>
      <c r="G545" s="36" t="str">
        <f>TEXT(UsageTable[[#This Row],[Time]],"mm-dd")</f>
        <v>11-01</v>
      </c>
      <c r="H545" s="36" t="b" cm="1">
        <f t="array" ref="H545">OR(WEEKDAY(UsageTable[[#This Row],[Time]])={1,7},NOT(ISERROR(VLOOKUP(DATE(YEAR(UsageTable[[#This Row],[Time]]),MONTH(UsageTable[[#This Row],[Time]]),DAY(UsageTable[[#This Row],[Time]])),Holidays[Date],1,FALSE()))))</f>
        <v>1</v>
      </c>
      <c r="I5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2.35</v>
      </c>
      <c r="J5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6" spans="2:11" x14ac:dyDescent="0.3">
      <c r="B546" s="29">
        <v>44136</v>
      </c>
      <c r="C546" s="30">
        <v>44136.5</v>
      </c>
      <c r="D546" s="31">
        <v>2.1800000000000002</v>
      </c>
      <c r="E546" s="15"/>
      <c r="F546" s="15"/>
      <c r="G546" s="36" t="str">
        <f>TEXT(UsageTable[[#This Row],[Time]],"mm-dd")</f>
        <v>11-01</v>
      </c>
      <c r="H546" s="36" t="b" cm="1">
        <f t="array" ref="H546">OR(WEEKDAY(UsageTable[[#This Row],[Time]])={1,7},NOT(ISERROR(VLOOKUP(DATE(YEAR(UsageTable[[#This Row],[Time]]),MONTH(UsageTable[[#This Row],[Time]]),DAY(UsageTable[[#This Row],[Time]])),Holidays[Date],1,FALSE()))))</f>
        <v>1</v>
      </c>
      <c r="I5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5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7" spans="2:11" x14ac:dyDescent="0.3">
      <c r="B547" s="26">
        <v>44136</v>
      </c>
      <c r="C547" s="27">
        <v>44136.541666666664</v>
      </c>
      <c r="D547" s="28">
        <v>1.61</v>
      </c>
      <c r="E547" s="15"/>
      <c r="F547" s="15"/>
      <c r="G547" s="36" t="str">
        <f>TEXT(UsageTable[[#This Row],[Time]],"mm-dd")</f>
        <v>11-01</v>
      </c>
      <c r="H547" s="36" t="b" cm="1">
        <f t="array" ref="H547">OR(WEEKDAY(UsageTable[[#This Row],[Time]])={1,7},NOT(ISERROR(VLOOKUP(DATE(YEAR(UsageTable[[#This Row],[Time]]),MONTH(UsageTable[[#This Row],[Time]]),DAY(UsageTable[[#This Row],[Time]])),Holidays[Date],1,FALSE()))))</f>
        <v>1</v>
      </c>
      <c r="I5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5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8" spans="2:11" x14ac:dyDescent="0.3">
      <c r="B548" s="29">
        <v>44136</v>
      </c>
      <c r="C548" s="30">
        <v>44136.583333333336</v>
      </c>
      <c r="D548" s="31">
        <v>2.08</v>
      </c>
      <c r="E548" s="15"/>
      <c r="F548" s="15"/>
      <c r="G548" s="36" t="str">
        <f>TEXT(UsageTable[[#This Row],[Time]],"mm-dd")</f>
        <v>11-01</v>
      </c>
      <c r="H548" s="36" t="b" cm="1">
        <f t="array" ref="H548">OR(WEEKDAY(UsageTable[[#This Row],[Time]])={1,7},NOT(ISERROR(VLOOKUP(DATE(YEAR(UsageTable[[#This Row],[Time]]),MONTH(UsageTable[[#This Row],[Time]]),DAY(UsageTable[[#This Row],[Time]])),Holidays[Date],1,FALSE()))))</f>
        <v>1</v>
      </c>
      <c r="I5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5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49" spans="2:11" x14ac:dyDescent="0.3">
      <c r="B549" s="26">
        <v>44136</v>
      </c>
      <c r="C549" s="27">
        <v>44136.625</v>
      </c>
      <c r="D549" s="28">
        <v>2.85</v>
      </c>
      <c r="E549" s="15"/>
      <c r="F549" s="15"/>
      <c r="G549" s="36" t="str">
        <f>TEXT(UsageTable[[#This Row],[Time]],"mm-dd")</f>
        <v>11-01</v>
      </c>
      <c r="H549" s="36" t="b" cm="1">
        <f t="array" ref="H549">OR(WEEKDAY(UsageTable[[#This Row],[Time]])={1,7},NOT(ISERROR(VLOOKUP(DATE(YEAR(UsageTable[[#This Row],[Time]]),MONTH(UsageTable[[#This Row],[Time]]),DAY(UsageTable[[#This Row],[Time]])),Holidays[Date],1,FALSE()))))</f>
        <v>1</v>
      </c>
      <c r="I5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2.85</v>
      </c>
      <c r="J5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0" spans="2:11" x14ac:dyDescent="0.3">
      <c r="B550" s="29">
        <v>44136</v>
      </c>
      <c r="C550" s="30">
        <v>44136.666666666664</v>
      </c>
      <c r="D550" s="31">
        <v>2.12</v>
      </c>
      <c r="E550" s="15"/>
      <c r="F550" s="15"/>
      <c r="G550" s="36" t="str">
        <f>TEXT(UsageTable[[#This Row],[Time]],"mm-dd")</f>
        <v>11-01</v>
      </c>
      <c r="H550" s="36" t="b" cm="1">
        <f t="array" ref="H550">OR(WEEKDAY(UsageTable[[#This Row],[Time]])={1,7},NOT(ISERROR(VLOOKUP(DATE(YEAR(UsageTable[[#This Row],[Time]]),MONTH(UsageTable[[#This Row],[Time]]),DAY(UsageTable[[#This Row],[Time]])),Holidays[Date],1,FALSE()))))</f>
        <v>1</v>
      </c>
      <c r="I5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2.12</v>
      </c>
      <c r="J5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1" spans="2:11" x14ac:dyDescent="0.3">
      <c r="B551" s="26">
        <v>44136</v>
      </c>
      <c r="C551" s="27">
        <v>44136.708333333336</v>
      </c>
      <c r="D551" s="28">
        <v>5.49</v>
      </c>
      <c r="E551" s="15"/>
      <c r="F551" s="15"/>
      <c r="G551" s="36" t="str">
        <f>TEXT(UsageTable[[#This Row],[Time]],"mm-dd")</f>
        <v>11-01</v>
      </c>
      <c r="H551" s="36" t="b" cm="1">
        <f t="array" ref="H551">OR(WEEKDAY(UsageTable[[#This Row],[Time]])={1,7},NOT(ISERROR(VLOOKUP(DATE(YEAR(UsageTable[[#This Row],[Time]]),MONTH(UsageTable[[#This Row],[Time]]),DAY(UsageTable[[#This Row],[Time]])),Holidays[Date],1,FALSE()))))</f>
        <v>1</v>
      </c>
      <c r="I5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5.49</v>
      </c>
      <c r="J5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2" spans="2:11" x14ac:dyDescent="0.3">
      <c r="B552" s="29">
        <v>44136</v>
      </c>
      <c r="C552" s="30">
        <v>44136.75</v>
      </c>
      <c r="D552" s="31">
        <v>3.74</v>
      </c>
      <c r="E552" s="15"/>
      <c r="F552" s="15"/>
      <c r="G552" s="36" t="str">
        <f>TEXT(UsageTable[[#This Row],[Time]],"mm-dd")</f>
        <v>11-01</v>
      </c>
      <c r="H552" s="36" t="b" cm="1">
        <f t="array" ref="H552">OR(WEEKDAY(UsageTable[[#This Row],[Time]])={1,7},NOT(ISERROR(VLOOKUP(DATE(YEAR(UsageTable[[#This Row],[Time]]),MONTH(UsageTable[[#This Row],[Time]]),DAY(UsageTable[[#This Row],[Time]])),Holidays[Date],1,FALSE()))))</f>
        <v>1</v>
      </c>
      <c r="I5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3.74</v>
      </c>
      <c r="J5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3" spans="2:11" x14ac:dyDescent="0.3">
      <c r="B553" s="26">
        <v>44136</v>
      </c>
      <c r="C553" s="27">
        <v>44136.791666666664</v>
      </c>
      <c r="D553" s="28">
        <v>1.41</v>
      </c>
      <c r="E553" s="15"/>
      <c r="F553" s="15"/>
      <c r="G553" s="36" t="str">
        <f>TEXT(UsageTable[[#This Row],[Time]],"mm-dd")</f>
        <v>11-01</v>
      </c>
      <c r="H553" s="36" t="b" cm="1">
        <f t="array" ref="H553">OR(WEEKDAY(UsageTable[[#This Row],[Time]])={1,7},NOT(ISERROR(VLOOKUP(DATE(YEAR(UsageTable[[#This Row],[Time]]),MONTH(UsageTable[[#This Row],[Time]]),DAY(UsageTable[[#This Row],[Time]])),Holidays[Date],1,FALSE()))))</f>
        <v>1</v>
      </c>
      <c r="I5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1.41</v>
      </c>
      <c r="J5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4" spans="2:11" x14ac:dyDescent="0.3">
      <c r="B554" s="29">
        <v>44136</v>
      </c>
      <c r="C554" s="30">
        <v>44136.833333333336</v>
      </c>
      <c r="D554" s="31">
        <v>1.25</v>
      </c>
      <c r="E554" s="15"/>
      <c r="F554" s="15"/>
      <c r="G554" s="36" t="str">
        <f>TEXT(UsageTable[[#This Row],[Time]],"mm-dd")</f>
        <v>11-01</v>
      </c>
      <c r="H554" s="36" t="b" cm="1">
        <f t="array" ref="H554">OR(WEEKDAY(UsageTable[[#This Row],[Time]])={1,7},NOT(ISERROR(VLOOKUP(DATE(YEAR(UsageTable[[#This Row],[Time]]),MONTH(UsageTable[[#This Row],[Time]]),DAY(UsageTable[[#This Row],[Time]])),Holidays[Date],1,FALSE()))))</f>
        <v>1</v>
      </c>
      <c r="I5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5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5" spans="2:11" x14ac:dyDescent="0.3">
      <c r="B555" s="26">
        <v>44136</v>
      </c>
      <c r="C555" s="27">
        <v>44136.875</v>
      </c>
      <c r="D555" s="28">
        <v>0.67</v>
      </c>
      <c r="E555" s="15"/>
      <c r="F555" s="15"/>
      <c r="G555" s="36" t="str">
        <f>TEXT(UsageTable[[#This Row],[Time]],"mm-dd")</f>
        <v>11-01</v>
      </c>
      <c r="H555" s="36" t="b" cm="1">
        <f t="array" ref="H555">OR(WEEKDAY(UsageTable[[#This Row],[Time]])={1,7},NOT(ISERROR(VLOOKUP(DATE(YEAR(UsageTable[[#This Row],[Time]]),MONTH(UsageTable[[#This Row],[Time]]),DAY(UsageTable[[#This Row],[Time]])),Holidays[Date],1,FALSE()))))</f>
        <v>1</v>
      </c>
      <c r="I5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5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6" spans="2:11" x14ac:dyDescent="0.3">
      <c r="B556" s="29">
        <v>44136</v>
      </c>
      <c r="C556" s="30">
        <v>44136.916666666664</v>
      </c>
      <c r="D556" s="31">
        <v>1.01</v>
      </c>
      <c r="E556" s="15"/>
      <c r="F556" s="15"/>
      <c r="G556" s="36" t="str">
        <f>TEXT(UsageTable[[#This Row],[Time]],"mm-dd")</f>
        <v>11-01</v>
      </c>
      <c r="H556" s="36" t="b" cm="1">
        <f t="array" ref="H556">OR(WEEKDAY(UsageTable[[#This Row],[Time]])={1,7},NOT(ISERROR(VLOOKUP(DATE(YEAR(UsageTable[[#This Row],[Time]]),MONTH(UsageTable[[#This Row],[Time]]),DAY(UsageTable[[#This Row],[Time]])),Holidays[Date],1,FALSE()))))</f>
        <v>1</v>
      </c>
      <c r="I5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5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7" spans="2:11" x14ac:dyDescent="0.3">
      <c r="B557" s="26">
        <v>44136</v>
      </c>
      <c r="C557" s="27">
        <v>44136.958333333336</v>
      </c>
      <c r="D557" s="28">
        <v>0.35</v>
      </c>
      <c r="E557" s="15"/>
      <c r="F557" s="15"/>
      <c r="G557" s="36" t="str">
        <f>TEXT(UsageTable[[#This Row],[Time]],"mm-dd")</f>
        <v>11-01</v>
      </c>
      <c r="H557" s="36" t="b" cm="1">
        <f t="array" ref="H557">OR(WEEKDAY(UsageTable[[#This Row],[Time]])={1,7},NOT(ISERROR(VLOOKUP(DATE(YEAR(UsageTable[[#This Row],[Time]]),MONTH(UsageTable[[#This Row],[Time]]),DAY(UsageTable[[#This Row],[Time]])),Holidays[Date],1,FALSE()))))</f>
        <v>1</v>
      </c>
      <c r="I5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8" spans="2:11" x14ac:dyDescent="0.3">
      <c r="B558" s="29">
        <v>44137</v>
      </c>
      <c r="C558" s="30">
        <v>44137</v>
      </c>
      <c r="D558" s="31">
        <v>0.37</v>
      </c>
      <c r="E558" s="15"/>
      <c r="F558" s="15"/>
      <c r="G558" s="36" t="str">
        <f>TEXT(UsageTable[[#This Row],[Time]],"mm-dd")</f>
        <v>11-02</v>
      </c>
      <c r="H558" s="36" t="b" cm="1">
        <f t="array" ref="H558">OR(WEEKDAY(UsageTable[[#This Row],[Time]])={1,7},NOT(ISERROR(VLOOKUP(DATE(YEAR(UsageTable[[#This Row],[Time]]),MONTH(UsageTable[[#This Row],[Time]]),DAY(UsageTable[[#This Row],[Time]])),Holidays[Date],1,FALSE()))))</f>
        <v>0</v>
      </c>
      <c r="I5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5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59" spans="2:11" x14ac:dyDescent="0.3">
      <c r="B559" s="26">
        <v>44137</v>
      </c>
      <c r="C559" s="27">
        <v>44137.041666666664</v>
      </c>
      <c r="D559" s="28">
        <v>0.8</v>
      </c>
      <c r="E559" s="15"/>
      <c r="F559" s="15"/>
      <c r="G559" s="36" t="str">
        <f>TEXT(UsageTable[[#This Row],[Time]],"mm-dd")</f>
        <v>11-02</v>
      </c>
      <c r="H559" s="36" t="b" cm="1">
        <f t="array" ref="H559">OR(WEEKDAY(UsageTable[[#This Row],[Time]])={1,7},NOT(ISERROR(VLOOKUP(DATE(YEAR(UsageTable[[#This Row],[Time]]),MONTH(UsageTable[[#This Row],[Time]]),DAY(UsageTable[[#This Row],[Time]])),Holidays[Date],1,FALSE()))))</f>
        <v>0</v>
      </c>
      <c r="I5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5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0" spans="2:11" x14ac:dyDescent="0.3">
      <c r="B560" s="29">
        <v>44137</v>
      </c>
      <c r="C560" s="30">
        <v>44137.083333333336</v>
      </c>
      <c r="D560" s="31">
        <v>0.36</v>
      </c>
      <c r="E560" s="15"/>
      <c r="F560" s="15"/>
      <c r="G560" s="36" t="str">
        <f>TEXT(UsageTable[[#This Row],[Time]],"mm-dd")</f>
        <v>11-02</v>
      </c>
      <c r="H560" s="36" t="b" cm="1">
        <f t="array" ref="H560">OR(WEEKDAY(UsageTable[[#This Row],[Time]])={1,7},NOT(ISERROR(VLOOKUP(DATE(YEAR(UsageTable[[#This Row],[Time]]),MONTH(UsageTable[[#This Row],[Time]]),DAY(UsageTable[[#This Row],[Time]])),Holidays[Date],1,FALSE()))))</f>
        <v>0</v>
      </c>
      <c r="I5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5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1" spans="2:11" x14ac:dyDescent="0.3">
      <c r="B561" s="26">
        <v>44137</v>
      </c>
      <c r="C561" s="27">
        <v>44137.125</v>
      </c>
      <c r="D561" s="28">
        <v>0.33</v>
      </c>
      <c r="E561" s="15"/>
      <c r="F561" s="15"/>
      <c r="G561" s="36" t="str">
        <f>TEXT(UsageTable[[#This Row],[Time]],"mm-dd")</f>
        <v>11-02</v>
      </c>
      <c r="H561" s="36" t="b" cm="1">
        <f t="array" ref="H561">OR(WEEKDAY(UsageTable[[#This Row],[Time]])={1,7},NOT(ISERROR(VLOOKUP(DATE(YEAR(UsageTable[[#This Row],[Time]]),MONTH(UsageTable[[#This Row],[Time]]),DAY(UsageTable[[#This Row],[Time]])),Holidays[Date],1,FALSE()))))</f>
        <v>0</v>
      </c>
      <c r="I5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5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2" spans="2:11" x14ac:dyDescent="0.3">
      <c r="B562" s="29">
        <v>44137</v>
      </c>
      <c r="C562" s="30">
        <v>44137.166666666664</v>
      </c>
      <c r="D562" s="31">
        <v>0.62</v>
      </c>
      <c r="E562" s="15"/>
      <c r="F562" s="15"/>
      <c r="G562" s="36" t="str">
        <f>TEXT(UsageTable[[#This Row],[Time]],"mm-dd")</f>
        <v>11-02</v>
      </c>
      <c r="H562" s="36" t="b" cm="1">
        <f t="array" ref="H562">OR(WEEKDAY(UsageTable[[#This Row],[Time]])={1,7},NOT(ISERROR(VLOOKUP(DATE(YEAR(UsageTable[[#This Row],[Time]]),MONTH(UsageTable[[#This Row],[Time]]),DAY(UsageTable[[#This Row],[Time]])),Holidays[Date],1,FALSE()))))</f>
        <v>0</v>
      </c>
      <c r="I5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5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3" spans="2:11" x14ac:dyDescent="0.3">
      <c r="B563" s="26">
        <v>44137</v>
      </c>
      <c r="C563" s="27">
        <v>44137.208333333336</v>
      </c>
      <c r="D563" s="28">
        <v>1.87</v>
      </c>
      <c r="E563" s="15"/>
      <c r="F563" s="15"/>
      <c r="G563" s="36" t="str">
        <f>TEXT(UsageTable[[#This Row],[Time]],"mm-dd")</f>
        <v>11-02</v>
      </c>
      <c r="H563" s="36" t="b" cm="1">
        <f t="array" ref="H563">OR(WEEKDAY(UsageTable[[#This Row],[Time]])={1,7},NOT(ISERROR(VLOOKUP(DATE(YEAR(UsageTable[[#This Row],[Time]]),MONTH(UsageTable[[#This Row],[Time]]),DAY(UsageTable[[#This Row],[Time]])),Holidays[Date],1,FALSE()))))</f>
        <v>0</v>
      </c>
      <c r="I5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5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4" spans="2:11" x14ac:dyDescent="0.3">
      <c r="B564" s="29">
        <v>44137</v>
      </c>
      <c r="C564" s="30">
        <v>44137.25</v>
      </c>
      <c r="D564" s="31">
        <v>2.56</v>
      </c>
      <c r="E564" s="15"/>
      <c r="F564" s="15"/>
      <c r="G564" s="36" t="str">
        <f>TEXT(UsageTable[[#This Row],[Time]],"mm-dd")</f>
        <v>11-02</v>
      </c>
      <c r="H564" s="36" t="b" cm="1">
        <f t="array" ref="H564">OR(WEEKDAY(UsageTable[[#This Row],[Time]])={1,7},NOT(ISERROR(VLOOKUP(DATE(YEAR(UsageTable[[#This Row],[Time]]),MONTH(UsageTable[[#This Row],[Time]]),DAY(UsageTable[[#This Row],[Time]])),Holidays[Date],1,FALSE()))))</f>
        <v>0</v>
      </c>
      <c r="I5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2.56</v>
      </c>
      <c r="J5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65" spans="2:11" x14ac:dyDescent="0.3">
      <c r="B565" s="26">
        <v>44137</v>
      </c>
      <c r="C565" s="27">
        <v>44137.291666666664</v>
      </c>
      <c r="D565" s="28">
        <v>2.95</v>
      </c>
      <c r="E565" s="15"/>
      <c r="F565" s="15"/>
      <c r="G565" s="36" t="str">
        <f>TEXT(UsageTable[[#This Row],[Time]],"mm-dd")</f>
        <v>11-02</v>
      </c>
      <c r="H565" s="36" t="b" cm="1">
        <f t="array" ref="H565">OR(WEEKDAY(UsageTable[[#This Row],[Time]])={1,7},NOT(ISERROR(VLOOKUP(DATE(YEAR(UsageTable[[#This Row],[Time]]),MONTH(UsageTable[[#This Row],[Time]]),DAY(UsageTable[[#This Row],[Time]])),Holidays[Date],1,FALSE()))))</f>
        <v>0</v>
      </c>
      <c r="I5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2.95</v>
      </c>
    </row>
    <row r="566" spans="2:11" x14ac:dyDescent="0.3">
      <c r="B566" s="29">
        <v>44137</v>
      </c>
      <c r="C566" s="30">
        <v>44137.333333333336</v>
      </c>
      <c r="D566" s="31">
        <v>2.41</v>
      </c>
      <c r="E566" s="15"/>
      <c r="F566" s="15"/>
      <c r="G566" s="36" t="str">
        <f>TEXT(UsageTable[[#This Row],[Time]],"mm-dd")</f>
        <v>11-02</v>
      </c>
      <c r="H566" s="36" t="b" cm="1">
        <f t="array" ref="H566">OR(WEEKDAY(UsageTable[[#This Row],[Time]])={1,7},NOT(ISERROR(VLOOKUP(DATE(YEAR(UsageTable[[#This Row],[Time]]),MONTH(UsageTable[[#This Row],[Time]]),DAY(UsageTable[[#This Row],[Time]])),Holidays[Date],1,FALSE()))))</f>
        <v>0</v>
      </c>
      <c r="I5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2.41</v>
      </c>
    </row>
    <row r="567" spans="2:11" x14ac:dyDescent="0.3">
      <c r="B567" s="26">
        <v>44137</v>
      </c>
      <c r="C567" s="27">
        <v>44137.375</v>
      </c>
      <c r="D567" s="28">
        <v>1.56</v>
      </c>
      <c r="E567" s="15"/>
      <c r="F567" s="15"/>
      <c r="G567" s="36" t="str">
        <f>TEXT(UsageTable[[#This Row],[Time]],"mm-dd")</f>
        <v>11-02</v>
      </c>
      <c r="H567" s="36" t="b" cm="1">
        <f t="array" ref="H567">OR(WEEKDAY(UsageTable[[#This Row],[Time]])={1,7},NOT(ISERROR(VLOOKUP(DATE(YEAR(UsageTable[[#This Row],[Time]]),MONTH(UsageTable[[#This Row],[Time]]),DAY(UsageTable[[#This Row],[Time]])),Holidays[Date],1,FALSE()))))</f>
        <v>0</v>
      </c>
      <c r="I5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1.56</v>
      </c>
    </row>
    <row r="568" spans="2:11" x14ac:dyDescent="0.3">
      <c r="B568" s="29">
        <v>44137</v>
      </c>
      <c r="C568" s="30">
        <v>44137.416666666664</v>
      </c>
      <c r="D568" s="31">
        <v>1.77</v>
      </c>
      <c r="E568" s="15"/>
      <c r="F568" s="15"/>
      <c r="G568" s="36" t="str">
        <f>TEXT(UsageTable[[#This Row],[Time]],"mm-dd")</f>
        <v>11-02</v>
      </c>
      <c r="H568" s="36" t="b" cm="1">
        <f t="array" ref="H568">OR(WEEKDAY(UsageTable[[#This Row],[Time]])={1,7},NOT(ISERROR(VLOOKUP(DATE(YEAR(UsageTable[[#This Row],[Time]]),MONTH(UsageTable[[#This Row],[Time]]),DAY(UsageTable[[#This Row],[Time]])),Holidays[Date],1,FALSE()))))</f>
        <v>0</v>
      </c>
      <c r="I5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569" spans="2:11" x14ac:dyDescent="0.3">
      <c r="B569" s="26">
        <v>44137</v>
      </c>
      <c r="C569" s="27">
        <v>44137.458333333336</v>
      </c>
      <c r="D569" s="28">
        <v>0.99</v>
      </c>
      <c r="E569" s="15"/>
      <c r="F569" s="15"/>
      <c r="G569" s="36" t="str">
        <f>TEXT(UsageTable[[#This Row],[Time]],"mm-dd")</f>
        <v>11-02</v>
      </c>
      <c r="H569" s="36" t="b" cm="1">
        <f t="array" ref="H569">OR(WEEKDAY(UsageTable[[#This Row],[Time]])={1,7},NOT(ISERROR(VLOOKUP(DATE(YEAR(UsageTable[[#This Row],[Time]]),MONTH(UsageTable[[#This Row],[Time]]),DAY(UsageTable[[#This Row],[Time]])),Holidays[Date],1,FALSE()))))</f>
        <v>0</v>
      </c>
      <c r="I5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0.99</v>
      </c>
      <c r="K5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0" spans="2:11" x14ac:dyDescent="0.3">
      <c r="B570" s="29">
        <v>44137</v>
      </c>
      <c r="C570" s="30">
        <v>44137.5</v>
      </c>
      <c r="D570" s="31">
        <v>2.15</v>
      </c>
      <c r="E570" s="15"/>
      <c r="F570" s="15"/>
      <c r="G570" s="36" t="str">
        <f>TEXT(UsageTable[[#This Row],[Time]],"mm-dd")</f>
        <v>11-02</v>
      </c>
      <c r="H570" s="36" t="b" cm="1">
        <f t="array" ref="H570">OR(WEEKDAY(UsageTable[[#This Row],[Time]])={1,7},NOT(ISERROR(VLOOKUP(DATE(YEAR(UsageTable[[#This Row],[Time]]),MONTH(UsageTable[[#This Row],[Time]]),DAY(UsageTable[[#This Row],[Time]])),Holidays[Date],1,FALSE()))))</f>
        <v>0</v>
      </c>
      <c r="I5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2.15</v>
      </c>
      <c r="K5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1" spans="2:11" x14ac:dyDescent="0.3">
      <c r="B571" s="26">
        <v>44137</v>
      </c>
      <c r="C571" s="27">
        <v>44137.541666666664</v>
      </c>
      <c r="D571" s="28">
        <v>1.27</v>
      </c>
      <c r="E571" s="15"/>
      <c r="F571" s="15"/>
      <c r="G571" s="36" t="str">
        <f>TEXT(UsageTable[[#This Row],[Time]],"mm-dd")</f>
        <v>11-02</v>
      </c>
      <c r="H571" s="36" t="b" cm="1">
        <f t="array" ref="H571">OR(WEEKDAY(UsageTable[[#This Row],[Time]])={1,7},NOT(ISERROR(VLOOKUP(DATE(YEAR(UsageTable[[#This Row],[Time]]),MONTH(UsageTable[[#This Row],[Time]]),DAY(UsageTable[[#This Row],[Time]])),Holidays[Date],1,FALSE()))))</f>
        <v>0</v>
      </c>
      <c r="I5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1.27</v>
      </c>
      <c r="K5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2" spans="2:11" x14ac:dyDescent="0.3">
      <c r="B572" s="29">
        <v>44137</v>
      </c>
      <c r="C572" s="30">
        <v>44137.583333333336</v>
      </c>
      <c r="D572" s="31">
        <v>1.65</v>
      </c>
      <c r="E572" s="15"/>
      <c r="F572" s="15"/>
      <c r="G572" s="36" t="str">
        <f>TEXT(UsageTable[[#This Row],[Time]],"mm-dd")</f>
        <v>11-02</v>
      </c>
      <c r="H572" s="36" t="b" cm="1">
        <f t="array" ref="H572">OR(WEEKDAY(UsageTable[[#This Row],[Time]])={1,7},NOT(ISERROR(VLOOKUP(DATE(YEAR(UsageTable[[#This Row],[Time]]),MONTH(UsageTable[[#This Row],[Time]]),DAY(UsageTable[[#This Row],[Time]])),Holidays[Date],1,FALSE()))))</f>
        <v>0</v>
      </c>
      <c r="I5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1.65</v>
      </c>
      <c r="K5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3" spans="2:11" x14ac:dyDescent="0.3">
      <c r="B573" s="26">
        <v>44137</v>
      </c>
      <c r="C573" s="27">
        <v>44137.625</v>
      </c>
      <c r="D573" s="28">
        <v>1.1100000000000001</v>
      </c>
      <c r="E573" s="15"/>
      <c r="F573" s="15"/>
      <c r="G573" s="36" t="str">
        <f>TEXT(UsageTable[[#This Row],[Time]],"mm-dd")</f>
        <v>11-02</v>
      </c>
      <c r="H573" s="36" t="b" cm="1">
        <f t="array" ref="H573">OR(WEEKDAY(UsageTable[[#This Row],[Time]])={1,7},NOT(ISERROR(VLOOKUP(DATE(YEAR(UsageTable[[#This Row],[Time]]),MONTH(UsageTable[[#This Row],[Time]]),DAY(UsageTable[[#This Row],[Time]])),Holidays[Date],1,FALSE()))))</f>
        <v>0</v>
      </c>
      <c r="I5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1.1100000000000001</v>
      </c>
      <c r="K5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4" spans="2:11" x14ac:dyDescent="0.3">
      <c r="B574" s="29">
        <v>44137</v>
      </c>
      <c r="C574" s="30">
        <v>44137.666666666664</v>
      </c>
      <c r="D574" s="31">
        <v>1.23</v>
      </c>
      <c r="E574" s="15"/>
      <c r="F574" s="15"/>
      <c r="G574" s="36" t="str">
        <f>TEXT(UsageTable[[#This Row],[Time]],"mm-dd")</f>
        <v>11-02</v>
      </c>
      <c r="H574" s="36" t="b" cm="1">
        <f t="array" ref="H574">OR(WEEKDAY(UsageTable[[#This Row],[Time]])={1,7},NOT(ISERROR(VLOOKUP(DATE(YEAR(UsageTable[[#This Row],[Time]]),MONTH(UsageTable[[#This Row],[Time]]),DAY(UsageTable[[#This Row],[Time]])),Holidays[Date],1,FALSE()))))</f>
        <v>0</v>
      </c>
      <c r="I5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1.23</v>
      </c>
      <c r="K5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5" spans="2:11" x14ac:dyDescent="0.3">
      <c r="B575" s="26">
        <v>44137</v>
      </c>
      <c r="C575" s="27">
        <v>44137.708333333336</v>
      </c>
      <c r="D575" s="28">
        <v>2.82</v>
      </c>
      <c r="E575" s="15"/>
      <c r="F575" s="15"/>
      <c r="G575" s="36" t="str">
        <f>TEXT(UsageTable[[#This Row],[Time]],"mm-dd")</f>
        <v>11-02</v>
      </c>
      <c r="H575" s="36" t="b" cm="1">
        <f t="array" ref="H575">OR(WEEKDAY(UsageTable[[#This Row],[Time]])={1,7},NOT(ISERROR(VLOOKUP(DATE(YEAR(UsageTable[[#This Row],[Time]]),MONTH(UsageTable[[#This Row],[Time]]),DAY(UsageTable[[#This Row],[Time]])),Holidays[Date],1,FALSE()))))</f>
        <v>0</v>
      </c>
      <c r="I5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2.82</v>
      </c>
    </row>
    <row r="576" spans="2:11" x14ac:dyDescent="0.3">
      <c r="B576" s="29">
        <v>44137</v>
      </c>
      <c r="C576" s="30">
        <v>44137.75</v>
      </c>
      <c r="D576" s="31">
        <v>1.98</v>
      </c>
      <c r="E576" s="15"/>
      <c r="F576" s="15"/>
      <c r="G576" s="36" t="str">
        <f>TEXT(UsageTable[[#This Row],[Time]],"mm-dd")</f>
        <v>11-02</v>
      </c>
      <c r="H576" s="36" t="b" cm="1">
        <f t="array" ref="H576">OR(WEEKDAY(UsageTable[[#This Row],[Time]])={1,7},NOT(ISERROR(VLOOKUP(DATE(YEAR(UsageTable[[#This Row],[Time]]),MONTH(UsageTable[[#This Row],[Time]]),DAY(UsageTable[[#This Row],[Time]])),Holidays[Date],1,FALSE()))))</f>
        <v>0</v>
      </c>
      <c r="I5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1.98</v>
      </c>
    </row>
    <row r="577" spans="2:11" x14ac:dyDescent="0.3">
      <c r="B577" s="26">
        <v>44137</v>
      </c>
      <c r="C577" s="27">
        <v>44137.791666666664</v>
      </c>
      <c r="D577" s="28">
        <v>0.64</v>
      </c>
      <c r="E577" s="15"/>
      <c r="F577" s="15"/>
      <c r="G577" s="36" t="str">
        <f>TEXT(UsageTable[[#This Row],[Time]],"mm-dd")</f>
        <v>11-02</v>
      </c>
      <c r="H577" s="36" t="b" cm="1">
        <f t="array" ref="H577">OR(WEEKDAY(UsageTable[[#This Row],[Time]])={1,7},NOT(ISERROR(VLOOKUP(DATE(YEAR(UsageTable[[#This Row],[Time]]),MONTH(UsageTable[[#This Row],[Time]]),DAY(UsageTable[[#This Row],[Time]])),Holidays[Date],1,FALSE()))))</f>
        <v>0</v>
      </c>
      <c r="I5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5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8" spans="2:11" x14ac:dyDescent="0.3">
      <c r="B578" s="29">
        <v>44137</v>
      </c>
      <c r="C578" s="30">
        <v>44137.833333333336</v>
      </c>
      <c r="D578" s="31">
        <v>1.1399999999999999</v>
      </c>
      <c r="E578" s="15"/>
      <c r="F578" s="15"/>
      <c r="G578" s="36" t="str">
        <f>TEXT(UsageTable[[#This Row],[Time]],"mm-dd")</f>
        <v>11-02</v>
      </c>
      <c r="H578" s="36" t="b" cm="1">
        <f t="array" ref="H578">OR(WEEKDAY(UsageTable[[#This Row],[Time]])={1,7},NOT(ISERROR(VLOOKUP(DATE(YEAR(UsageTable[[#This Row],[Time]]),MONTH(UsageTable[[#This Row],[Time]]),DAY(UsageTable[[#This Row],[Time]])),Holidays[Date],1,FALSE()))))</f>
        <v>0</v>
      </c>
      <c r="I5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5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79" spans="2:11" x14ac:dyDescent="0.3">
      <c r="B579" s="26">
        <v>44137</v>
      </c>
      <c r="C579" s="27">
        <v>44137.875</v>
      </c>
      <c r="D579" s="28">
        <v>0.55000000000000004</v>
      </c>
      <c r="E579" s="15"/>
      <c r="F579" s="15"/>
      <c r="G579" s="36" t="str">
        <f>TEXT(UsageTable[[#This Row],[Time]],"mm-dd")</f>
        <v>11-02</v>
      </c>
      <c r="H579" s="36" t="b" cm="1">
        <f t="array" ref="H579">OR(WEEKDAY(UsageTable[[#This Row],[Time]])={1,7},NOT(ISERROR(VLOOKUP(DATE(YEAR(UsageTable[[#This Row],[Time]]),MONTH(UsageTable[[#This Row],[Time]]),DAY(UsageTable[[#This Row],[Time]])),Holidays[Date],1,FALSE()))))</f>
        <v>0</v>
      </c>
      <c r="I5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5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0" spans="2:11" x14ac:dyDescent="0.3">
      <c r="B580" s="29">
        <v>44137</v>
      </c>
      <c r="C580" s="30">
        <v>44137.916666666664</v>
      </c>
      <c r="D580" s="31">
        <v>0.84</v>
      </c>
      <c r="E580" s="15"/>
      <c r="F580" s="15"/>
      <c r="G580" s="36" t="str">
        <f>TEXT(UsageTable[[#This Row],[Time]],"mm-dd")</f>
        <v>11-02</v>
      </c>
      <c r="H580" s="36" t="b" cm="1">
        <f t="array" ref="H580">OR(WEEKDAY(UsageTable[[#This Row],[Time]])={1,7},NOT(ISERROR(VLOOKUP(DATE(YEAR(UsageTable[[#This Row],[Time]]),MONTH(UsageTable[[#This Row],[Time]]),DAY(UsageTable[[#This Row],[Time]])),Holidays[Date],1,FALSE()))))</f>
        <v>0</v>
      </c>
      <c r="I5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5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1" spans="2:11" x14ac:dyDescent="0.3">
      <c r="B581" s="26">
        <v>44137</v>
      </c>
      <c r="C581" s="27">
        <v>44137.958333333336</v>
      </c>
      <c r="D581" s="28">
        <v>0.3</v>
      </c>
      <c r="E581" s="15"/>
      <c r="F581" s="15"/>
      <c r="G581" s="36" t="str">
        <f>TEXT(UsageTable[[#This Row],[Time]],"mm-dd")</f>
        <v>11-02</v>
      </c>
      <c r="H581" s="36" t="b" cm="1">
        <f t="array" ref="H581">OR(WEEKDAY(UsageTable[[#This Row],[Time]])={1,7},NOT(ISERROR(VLOOKUP(DATE(YEAR(UsageTable[[#This Row],[Time]]),MONTH(UsageTable[[#This Row],[Time]]),DAY(UsageTable[[#This Row],[Time]])),Holidays[Date],1,FALSE()))))</f>
        <v>0</v>
      </c>
      <c r="I5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5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2" spans="2:11" x14ac:dyDescent="0.3">
      <c r="B582" s="29">
        <v>44138</v>
      </c>
      <c r="C582" s="30">
        <v>44138</v>
      </c>
      <c r="D582" s="31">
        <v>0.36</v>
      </c>
      <c r="E582" s="15"/>
      <c r="F582" s="15"/>
      <c r="G582" s="36" t="str">
        <f>TEXT(UsageTable[[#This Row],[Time]],"mm-dd")</f>
        <v>11-03</v>
      </c>
      <c r="H582" s="36" t="b" cm="1">
        <f t="array" ref="H582">OR(WEEKDAY(UsageTable[[#This Row],[Time]])={1,7},NOT(ISERROR(VLOOKUP(DATE(YEAR(UsageTable[[#This Row],[Time]]),MONTH(UsageTable[[#This Row],[Time]]),DAY(UsageTable[[#This Row],[Time]])),Holidays[Date],1,FALSE()))))</f>
        <v>0</v>
      </c>
      <c r="I5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5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3" spans="2:11" x14ac:dyDescent="0.3">
      <c r="B583" s="26">
        <v>44138</v>
      </c>
      <c r="C583" s="27">
        <v>44138.041666666664</v>
      </c>
      <c r="D583" s="28">
        <v>0.77</v>
      </c>
      <c r="E583" s="15"/>
      <c r="F583" s="15"/>
      <c r="G583" s="36" t="str">
        <f>TEXT(UsageTable[[#This Row],[Time]],"mm-dd")</f>
        <v>11-03</v>
      </c>
      <c r="H583" s="36" t="b" cm="1">
        <f t="array" ref="H583">OR(WEEKDAY(UsageTable[[#This Row],[Time]])={1,7},NOT(ISERROR(VLOOKUP(DATE(YEAR(UsageTable[[#This Row],[Time]]),MONTH(UsageTable[[#This Row],[Time]]),DAY(UsageTable[[#This Row],[Time]])),Holidays[Date],1,FALSE()))))</f>
        <v>0</v>
      </c>
      <c r="I5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5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4" spans="2:11" x14ac:dyDescent="0.3">
      <c r="B584" s="29">
        <v>44138</v>
      </c>
      <c r="C584" s="30">
        <v>44138.083333333336</v>
      </c>
      <c r="D584" s="31">
        <v>0.33</v>
      </c>
      <c r="E584" s="15"/>
      <c r="F584" s="15"/>
      <c r="G584" s="36" t="str">
        <f>TEXT(UsageTable[[#This Row],[Time]],"mm-dd")</f>
        <v>11-03</v>
      </c>
      <c r="H584" s="36" t="b" cm="1">
        <f t="array" ref="H584">OR(WEEKDAY(UsageTable[[#This Row],[Time]])={1,7},NOT(ISERROR(VLOOKUP(DATE(YEAR(UsageTable[[#This Row],[Time]]),MONTH(UsageTable[[#This Row],[Time]]),DAY(UsageTable[[#This Row],[Time]])),Holidays[Date],1,FALSE()))))</f>
        <v>0</v>
      </c>
      <c r="I5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5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5" spans="2:11" x14ac:dyDescent="0.3">
      <c r="B585" s="26">
        <v>44138</v>
      </c>
      <c r="C585" s="27">
        <v>44138.125</v>
      </c>
      <c r="D585" s="28">
        <v>0.35</v>
      </c>
      <c r="E585" s="15"/>
      <c r="F585" s="15"/>
      <c r="G585" s="36" t="str">
        <f>TEXT(UsageTable[[#This Row],[Time]],"mm-dd")</f>
        <v>11-03</v>
      </c>
      <c r="H585" s="36" t="b" cm="1">
        <f t="array" ref="H585">OR(WEEKDAY(UsageTable[[#This Row],[Time]])={1,7},NOT(ISERROR(VLOOKUP(DATE(YEAR(UsageTable[[#This Row],[Time]]),MONTH(UsageTable[[#This Row],[Time]]),DAY(UsageTable[[#This Row],[Time]])),Holidays[Date],1,FALSE()))))</f>
        <v>0</v>
      </c>
      <c r="I5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5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6" spans="2:11" x14ac:dyDescent="0.3">
      <c r="B586" s="29">
        <v>44138</v>
      </c>
      <c r="C586" s="30">
        <v>44138.166666666664</v>
      </c>
      <c r="D586" s="31">
        <v>0.61</v>
      </c>
      <c r="E586" s="15"/>
      <c r="F586" s="15"/>
      <c r="G586" s="36" t="str">
        <f>TEXT(UsageTable[[#This Row],[Time]],"mm-dd")</f>
        <v>11-03</v>
      </c>
      <c r="H586" s="36" t="b" cm="1">
        <f t="array" ref="H586">OR(WEEKDAY(UsageTable[[#This Row],[Time]])={1,7},NOT(ISERROR(VLOOKUP(DATE(YEAR(UsageTable[[#This Row],[Time]]),MONTH(UsageTable[[#This Row],[Time]]),DAY(UsageTable[[#This Row],[Time]])),Holidays[Date],1,FALSE()))))</f>
        <v>0</v>
      </c>
      <c r="I5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5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7" spans="2:11" x14ac:dyDescent="0.3">
      <c r="B587" s="26">
        <v>44138</v>
      </c>
      <c r="C587" s="27">
        <v>44138.208333333336</v>
      </c>
      <c r="D587" s="28">
        <v>2.83</v>
      </c>
      <c r="E587" s="15"/>
      <c r="F587" s="15"/>
      <c r="G587" s="36" t="str">
        <f>TEXT(UsageTable[[#This Row],[Time]],"mm-dd")</f>
        <v>11-03</v>
      </c>
      <c r="H587" s="36" t="b" cm="1">
        <f t="array" ref="H587">OR(WEEKDAY(UsageTable[[#This Row],[Time]])={1,7},NOT(ISERROR(VLOOKUP(DATE(YEAR(UsageTable[[#This Row],[Time]]),MONTH(UsageTable[[#This Row],[Time]]),DAY(UsageTable[[#This Row],[Time]])),Holidays[Date],1,FALSE()))))</f>
        <v>0</v>
      </c>
      <c r="I5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2.83</v>
      </c>
      <c r="J5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8" spans="2:11" x14ac:dyDescent="0.3">
      <c r="B588" s="29">
        <v>44138</v>
      </c>
      <c r="C588" s="30">
        <v>44138.25</v>
      </c>
      <c r="D588" s="31">
        <v>2.29</v>
      </c>
      <c r="E588" s="15"/>
      <c r="F588" s="15"/>
      <c r="G588" s="36" t="str">
        <f>TEXT(UsageTable[[#This Row],[Time]],"mm-dd")</f>
        <v>11-03</v>
      </c>
      <c r="H588" s="36" t="b" cm="1">
        <f t="array" ref="H588">OR(WEEKDAY(UsageTable[[#This Row],[Time]])={1,7},NOT(ISERROR(VLOOKUP(DATE(YEAR(UsageTable[[#This Row],[Time]]),MONTH(UsageTable[[#This Row],[Time]]),DAY(UsageTable[[#This Row],[Time]])),Holidays[Date],1,FALSE()))))</f>
        <v>0</v>
      </c>
      <c r="I5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5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89" spans="2:11" x14ac:dyDescent="0.3">
      <c r="B589" s="26">
        <v>44138</v>
      </c>
      <c r="C589" s="27">
        <v>44138.291666666664</v>
      </c>
      <c r="D589" s="28">
        <v>3.15</v>
      </c>
      <c r="E589" s="15"/>
      <c r="F589" s="15"/>
      <c r="G589" s="36" t="str">
        <f>TEXT(UsageTable[[#This Row],[Time]],"mm-dd")</f>
        <v>11-03</v>
      </c>
      <c r="H589" s="36" t="b" cm="1">
        <f t="array" ref="H589">OR(WEEKDAY(UsageTable[[#This Row],[Time]])={1,7},NOT(ISERROR(VLOOKUP(DATE(YEAR(UsageTable[[#This Row],[Time]]),MONTH(UsageTable[[#This Row],[Time]]),DAY(UsageTable[[#This Row],[Time]])),Holidays[Date],1,FALSE()))))</f>
        <v>0</v>
      </c>
      <c r="I5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3.15</v>
      </c>
    </row>
    <row r="590" spans="2:11" x14ac:dyDescent="0.3">
      <c r="B590" s="29">
        <v>44138</v>
      </c>
      <c r="C590" s="30">
        <v>44138.333333333336</v>
      </c>
      <c r="D590" s="31">
        <v>2.95</v>
      </c>
      <c r="E590" s="15"/>
      <c r="F590" s="15"/>
      <c r="G590" s="36" t="str">
        <f>TEXT(UsageTable[[#This Row],[Time]],"mm-dd")</f>
        <v>11-03</v>
      </c>
      <c r="H590" s="36" t="b" cm="1">
        <f t="array" ref="H590">OR(WEEKDAY(UsageTable[[#This Row],[Time]])={1,7},NOT(ISERROR(VLOOKUP(DATE(YEAR(UsageTable[[#This Row],[Time]]),MONTH(UsageTable[[#This Row],[Time]]),DAY(UsageTable[[#This Row],[Time]])),Holidays[Date],1,FALSE()))))</f>
        <v>0</v>
      </c>
      <c r="I5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2.95</v>
      </c>
    </row>
    <row r="591" spans="2:11" x14ac:dyDescent="0.3">
      <c r="B591" s="26">
        <v>44138</v>
      </c>
      <c r="C591" s="27">
        <v>44138.375</v>
      </c>
      <c r="D591" s="28">
        <v>4.79</v>
      </c>
      <c r="E591" s="15"/>
      <c r="F591" s="15"/>
      <c r="G591" s="36" t="str">
        <f>TEXT(UsageTable[[#This Row],[Time]],"mm-dd")</f>
        <v>11-03</v>
      </c>
      <c r="H591" s="36" t="b" cm="1">
        <f t="array" ref="H591">OR(WEEKDAY(UsageTable[[#This Row],[Time]])={1,7},NOT(ISERROR(VLOOKUP(DATE(YEAR(UsageTable[[#This Row],[Time]]),MONTH(UsageTable[[#This Row],[Time]]),DAY(UsageTable[[#This Row],[Time]])),Holidays[Date],1,FALSE()))))</f>
        <v>0</v>
      </c>
      <c r="I5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4.79</v>
      </c>
    </row>
    <row r="592" spans="2:11" x14ac:dyDescent="0.3">
      <c r="B592" s="29">
        <v>44138</v>
      </c>
      <c r="C592" s="30">
        <v>44138.416666666664</v>
      </c>
      <c r="D592" s="31">
        <v>1.6</v>
      </c>
      <c r="E592" s="15"/>
      <c r="F592" s="15"/>
      <c r="G592" s="36" t="str">
        <f>TEXT(UsageTable[[#This Row],[Time]],"mm-dd")</f>
        <v>11-03</v>
      </c>
      <c r="H592" s="36" t="b" cm="1">
        <f t="array" ref="H592">OR(WEEKDAY(UsageTable[[#This Row],[Time]])={1,7},NOT(ISERROR(VLOOKUP(DATE(YEAR(UsageTable[[#This Row],[Time]]),MONTH(UsageTable[[#This Row],[Time]]),DAY(UsageTable[[#This Row],[Time]])),Holidays[Date],1,FALSE()))))</f>
        <v>0</v>
      </c>
      <c r="I5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v>
      </c>
    </row>
    <row r="593" spans="2:11" x14ac:dyDescent="0.3">
      <c r="B593" s="26">
        <v>44138</v>
      </c>
      <c r="C593" s="27">
        <v>44138.458333333336</v>
      </c>
      <c r="D593" s="28">
        <v>1.89</v>
      </c>
      <c r="E593" s="15"/>
      <c r="F593" s="15"/>
      <c r="G593" s="36" t="str">
        <f>TEXT(UsageTable[[#This Row],[Time]],"mm-dd")</f>
        <v>11-03</v>
      </c>
      <c r="H593" s="36" t="b" cm="1">
        <f t="array" ref="H593">OR(WEEKDAY(UsageTable[[#This Row],[Time]])={1,7},NOT(ISERROR(VLOOKUP(DATE(YEAR(UsageTable[[#This Row],[Time]]),MONTH(UsageTable[[#This Row],[Time]]),DAY(UsageTable[[#This Row],[Time]])),Holidays[Date],1,FALSE()))))</f>
        <v>0</v>
      </c>
      <c r="I5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1.89</v>
      </c>
      <c r="K5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4" spans="2:11" x14ac:dyDescent="0.3">
      <c r="B594" s="29">
        <v>44138</v>
      </c>
      <c r="C594" s="30">
        <v>44138.5</v>
      </c>
      <c r="D594" s="31">
        <v>1.68</v>
      </c>
      <c r="E594" s="15"/>
      <c r="F594" s="15"/>
      <c r="G594" s="36" t="str">
        <f>TEXT(UsageTable[[#This Row],[Time]],"mm-dd")</f>
        <v>11-03</v>
      </c>
      <c r="H594" s="36" t="b" cm="1">
        <f t="array" ref="H594">OR(WEEKDAY(UsageTable[[#This Row],[Time]])={1,7},NOT(ISERROR(VLOOKUP(DATE(YEAR(UsageTable[[#This Row],[Time]]),MONTH(UsageTable[[#This Row],[Time]]),DAY(UsageTable[[#This Row],[Time]])),Holidays[Date],1,FALSE()))))</f>
        <v>0</v>
      </c>
      <c r="I5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1.68</v>
      </c>
      <c r="K5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5" spans="2:11" x14ac:dyDescent="0.3">
      <c r="B595" s="26">
        <v>44138</v>
      </c>
      <c r="C595" s="27">
        <v>44138.541666666664</v>
      </c>
      <c r="D595" s="28">
        <v>1.31</v>
      </c>
      <c r="E595" s="15"/>
      <c r="F595" s="15"/>
      <c r="G595" s="36" t="str">
        <f>TEXT(UsageTable[[#This Row],[Time]],"mm-dd")</f>
        <v>11-03</v>
      </c>
      <c r="H595" s="36" t="b" cm="1">
        <f t="array" ref="H595">OR(WEEKDAY(UsageTable[[#This Row],[Time]])={1,7},NOT(ISERROR(VLOOKUP(DATE(YEAR(UsageTable[[#This Row],[Time]]),MONTH(UsageTable[[#This Row],[Time]]),DAY(UsageTable[[#This Row],[Time]])),Holidays[Date],1,FALSE()))))</f>
        <v>0</v>
      </c>
      <c r="I5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1.31</v>
      </c>
      <c r="K5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6" spans="2:11" x14ac:dyDescent="0.3">
      <c r="B596" s="29">
        <v>44138</v>
      </c>
      <c r="C596" s="30">
        <v>44138.583333333336</v>
      </c>
      <c r="D596" s="31">
        <v>1.46</v>
      </c>
      <c r="E596" s="15"/>
      <c r="F596" s="15"/>
      <c r="G596" s="36" t="str">
        <f>TEXT(UsageTable[[#This Row],[Time]],"mm-dd")</f>
        <v>11-03</v>
      </c>
      <c r="H596" s="36" t="b" cm="1">
        <f t="array" ref="H596">OR(WEEKDAY(UsageTable[[#This Row],[Time]])={1,7},NOT(ISERROR(VLOOKUP(DATE(YEAR(UsageTable[[#This Row],[Time]]),MONTH(UsageTable[[#This Row],[Time]]),DAY(UsageTable[[#This Row],[Time]])),Holidays[Date],1,FALSE()))))</f>
        <v>0</v>
      </c>
      <c r="I5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1.46</v>
      </c>
      <c r="K5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7" spans="2:11" x14ac:dyDescent="0.3">
      <c r="B597" s="26">
        <v>44138</v>
      </c>
      <c r="C597" s="27">
        <v>44138.625</v>
      </c>
      <c r="D597" s="28">
        <v>1.22</v>
      </c>
      <c r="E597" s="15"/>
      <c r="F597" s="15"/>
      <c r="G597" s="36" t="str">
        <f>TEXT(UsageTable[[#This Row],[Time]],"mm-dd")</f>
        <v>11-03</v>
      </c>
      <c r="H597" s="36" t="b" cm="1">
        <f t="array" ref="H597">OR(WEEKDAY(UsageTable[[#This Row],[Time]])={1,7},NOT(ISERROR(VLOOKUP(DATE(YEAR(UsageTable[[#This Row],[Time]]),MONTH(UsageTable[[#This Row],[Time]]),DAY(UsageTable[[#This Row],[Time]])),Holidays[Date],1,FALSE()))))</f>
        <v>0</v>
      </c>
      <c r="I5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1.22</v>
      </c>
      <c r="K5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8" spans="2:11" x14ac:dyDescent="0.3">
      <c r="B598" s="29">
        <v>44138</v>
      </c>
      <c r="C598" s="30">
        <v>44138.666666666664</v>
      </c>
      <c r="D598" s="31">
        <v>1.25</v>
      </c>
      <c r="E598" s="15"/>
      <c r="F598" s="15"/>
      <c r="G598" s="36" t="str">
        <f>TEXT(UsageTable[[#This Row],[Time]],"mm-dd")</f>
        <v>11-03</v>
      </c>
      <c r="H598" s="36" t="b" cm="1">
        <f t="array" ref="H598">OR(WEEKDAY(UsageTable[[#This Row],[Time]])={1,7},NOT(ISERROR(VLOOKUP(DATE(YEAR(UsageTable[[#This Row],[Time]]),MONTH(UsageTable[[#This Row],[Time]]),DAY(UsageTable[[#This Row],[Time]])),Holidays[Date],1,FALSE()))))</f>
        <v>0</v>
      </c>
      <c r="I5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1.25</v>
      </c>
      <c r="K5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599" spans="2:11" x14ac:dyDescent="0.3">
      <c r="B599" s="26">
        <v>44138</v>
      </c>
      <c r="C599" s="27">
        <v>44138.708333333336</v>
      </c>
      <c r="D599" s="28">
        <v>1.77</v>
      </c>
      <c r="E599" s="15"/>
      <c r="F599" s="15"/>
      <c r="G599" s="36" t="str">
        <f>TEXT(UsageTable[[#This Row],[Time]],"mm-dd")</f>
        <v>11-03</v>
      </c>
      <c r="H599" s="36" t="b" cm="1">
        <f t="array" ref="H599">OR(WEEKDAY(UsageTable[[#This Row],[Time]])={1,7},NOT(ISERROR(VLOOKUP(DATE(YEAR(UsageTable[[#This Row],[Time]]),MONTH(UsageTable[[#This Row],[Time]]),DAY(UsageTable[[#This Row],[Time]])),Holidays[Date],1,FALSE()))))</f>
        <v>0</v>
      </c>
      <c r="I5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5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5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600" spans="2:11" x14ac:dyDescent="0.3">
      <c r="B600" s="29">
        <v>44138</v>
      </c>
      <c r="C600" s="30">
        <v>44138.75</v>
      </c>
      <c r="D600" s="31">
        <v>2.54</v>
      </c>
      <c r="E600" s="15"/>
      <c r="F600" s="15"/>
      <c r="G600" s="36" t="str">
        <f>TEXT(UsageTable[[#This Row],[Time]],"mm-dd")</f>
        <v>11-03</v>
      </c>
      <c r="H600" s="36" t="b" cm="1">
        <f t="array" ref="H600">OR(WEEKDAY(UsageTable[[#This Row],[Time]])={1,7},NOT(ISERROR(VLOOKUP(DATE(YEAR(UsageTable[[#This Row],[Time]]),MONTH(UsageTable[[#This Row],[Time]]),DAY(UsageTable[[#This Row],[Time]])),Holidays[Date],1,FALSE()))))</f>
        <v>0</v>
      </c>
      <c r="I6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v>
      </c>
    </row>
    <row r="601" spans="2:11" x14ac:dyDescent="0.3">
      <c r="B601" s="26">
        <v>44138</v>
      </c>
      <c r="C601" s="27">
        <v>44138.791666666664</v>
      </c>
      <c r="D601" s="28">
        <v>1.42</v>
      </c>
      <c r="E601" s="15"/>
      <c r="F601" s="15"/>
      <c r="G601" s="36" t="str">
        <f>TEXT(UsageTable[[#This Row],[Time]],"mm-dd")</f>
        <v>11-03</v>
      </c>
      <c r="H601" s="36" t="b" cm="1">
        <f t="array" ref="H601">OR(WEEKDAY(UsageTable[[#This Row],[Time]])={1,7},NOT(ISERROR(VLOOKUP(DATE(YEAR(UsageTable[[#This Row],[Time]]),MONTH(UsageTable[[#This Row],[Time]]),DAY(UsageTable[[#This Row],[Time]])),Holidays[Date],1,FALSE()))))</f>
        <v>0</v>
      </c>
      <c r="I6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6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2" spans="2:11" x14ac:dyDescent="0.3">
      <c r="B602" s="29">
        <v>44138</v>
      </c>
      <c r="C602" s="30">
        <v>44138.833333333336</v>
      </c>
      <c r="D602" s="31">
        <v>1.83</v>
      </c>
      <c r="E602" s="15"/>
      <c r="F602" s="15"/>
      <c r="G602" s="36" t="str">
        <f>TEXT(UsageTable[[#This Row],[Time]],"mm-dd")</f>
        <v>11-03</v>
      </c>
      <c r="H602" s="36" t="b" cm="1">
        <f t="array" ref="H602">OR(WEEKDAY(UsageTable[[#This Row],[Time]])={1,7},NOT(ISERROR(VLOOKUP(DATE(YEAR(UsageTable[[#This Row],[Time]]),MONTH(UsageTable[[#This Row],[Time]]),DAY(UsageTable[[#This Row],[Time]])),Holidays[Date],1,FALSE()))))</f>
        <v>0</v>
      </c>
      <c r="I6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1.83</v>
      </c>
      <c r="J6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3" spans="2:11" x14ac:dyDescent="0.3">
      <c r="B603" s="26">
        <v>44138</v>
      </c>
      <c r="C603" s="27">
        <v>44138.875</v>
      </c>
      <c r="D603" s="28">
        <v>1.59</v>
      </c>
      <c r="E603" s="15"/>
      <c r="F603" s="15"/>
      <c r="G603" s="36" t="str">
        <f>TEXT(UsageTable[[#This Row],[Time]],"mm-dd")</f>
        <v>11-03</v>
      </c>
      <c r="H603" s="36" t="b" cm="1">
        <f t="array" ref="H603">OR(WEEKDAY(UsageTable[[#This Row],[Time]])={1,7},NOT(ISERROR(VLOOKUP(DATE(YEAR(UsageTable[[#This Row],[Time]]),MONTH(UsageTable[[#This Row],[Time]]),DAY(UsageTable[[#This Row],[Time]])),Holidays[Date],1,FALSE()))))</f>
        <v>0</v>
      </c>
      <c r="I6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6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4" spans="2:11" x14ac:dyDescent="0.3">
      <c r="B604" s="29">
        <v>44138</v>
      </c>
      <c r="C604" s="30">
        <v>44138.916666666664</v>
      </c>
      <c r="D604" s="31">
        <v>1.48</v>
      </c>
      <c r="E604" s="15"/>
      <c r="F604" s="15"/>
      <c r="G604" s="36" t="str">
        <f>TEXT(UsageTable[[#This Row],[Time]],"mm-dd")</f>
        <v>11-03</v>
      </c>
      <c r="H604" s="36" t="b" cm="1">
        <f t="array" ref="H604">OR(WEEKDAY(UsageTable[[#This Row],[Time]])={1,7},NOT(ISERROR(VLOOKUP(DATE(YEAR(UsageTable[[#This Row],[Time]]),MONTH(UsageTable[[#This Row],[Time]]),DAY(UsageTable[[#This Row],[Time]])),Holidays[Date],1,FALSE()))))</f>
        <v>0</v>
      </c>
      <c r="I6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1.48</v>
      </c>
      <c r="J6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5" spans="2:11" x14ac:dyDescent="0.3">
      <c r="B605" s="26">
        <v>44138</v>
      </c>
      <c r="C605" s="27">
        <v>44138.958333333336</v>
      </c>
      <c r="D605" s="28">
        <v>4.84</v>
      </c>
      <c r="E605" s="15"/>
      <c r="F605" s="15"/>
      <c r="G605" s="36" t="str">
        <f>TEXT(UsageTable[[#This Row],[Time]],"mm-dd")</f>
        <v>11-03</v>
      </c>
      <c r="H605" s="36" t="b" cm="1">
        <f t="array" ref="H605">OR(WEEKDAY(UsageTable[[#This Row],[Time]])={1,7},NOT(ISERROR(VLOOKUP(DATE(YEAR(UsageTable[[#This Row],[Time]]),MONTH(UsageTable[[#This Row],[Time]]),DAY(UsageTable[[#This Row],[Time]])),Holidays[Date],1,FALSE()))))</f>
        <v>0</v>
      </c>
      <c r="I6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4.84</v>
      </c>
      <c r="J6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6" spans="2:11" x14ac:dyDescent="0.3">
      <c r="B606" s="29">
        <v>44139</v>
      </c>
      <c r="C606" s="30">
        <v>44139</v>
      </c>
      <c r="D606" s="31">
        <v>1.27</v>
      </c>
      <c r="E606" s="15"/>
      <c r="F606" s="15"/>
      <c r="G606" s="36" t="str">
        <f>TEXT(UsageTable[[#This Row],[Time]],"mm-dd")</f>
        <v>11-04</v>
      </c>
      <c r="H606" s="36" t="b" cm="1">
        <f t="array" ref="H606">OR(WEEKDAY(UsageTable[[#This Row],[Time]])={1,7},NOT(ISERROR(VLOOKUP(DATE(YEAR(UsageTable[[#This Row],[Time]]),MONTH(UsageTable[[#This Row],[Time]]),DAY(UsageTable[[#This Row],[Time]])),Holidays[Date],1,FALSE()))))</f>
        <v>0</v>
      </c>
      <c r="I6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6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7" spans="2:11" x14ac:dyDescent="0.3">
      <c r="B607" s="26">
        <v>44139</v>
      </c>
      <c r="C607" s="27">
        <v>44139.041666666664</v>
      </c>
      <c r="D607" s="28">
        <v>0.33</v>
      </c>
      <c r="E607" s="15"/>
      <c r="F607" s="15"/>
      <c r="G607" s="36" t="str">
        <f>TEXT(UsageTable[[#This Row],[Time]],"mm-dd")</f>
        <v>11-04</v>
      </c>
      <c r="H607" s="36" t="b" cm="1">
        <f t="array" ref="H607">OR(WEEKDAY(UsageTable[[#This Row],[Time]])={1,7},NOT(ISERROR(VLOOKUP(DATE(YEAR(UsageTable[[#This Row],[Time]]),MONTH(UsageTable[[#This Row],[Time]]),DAY(UsageTable[[#This Row],[Time]])),Holidays[Date],1,FALSE()))))</f>
        <v>0</v>
      </c>
      <c r="I6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6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8" spans="2:11" x14ac:dyDescent="0.3">
      <c r="B608" s="29">
        <v>44139</v>
      </c>
      <c r="C608" s="30">
        <v>44139.083333333336</v>
      </c>
      <c r="D608" s="31">
        <v>0.99</v>
      </c>
      <c r="E608" s="15"/>
      <c r="F608" s="15"/>
      <c r="G608" s="36" t="str">
        <f>TEXT(UsageTable[[#This Row],[Time]],"mm-dd")</f>
        <v>11-04</v>
      </c>
      <c r="H608" s="36" t="b" cm="1">
        <f t="array" ref="H608">OR(WEEKDAY(UsageTable[[#This Row],[Time]])={1,7},NOT(ISERROR(VLOOKUP(DATE(YEAR(UsageTable[[#This Row],[Time]]),MONTH(UsageTable[[#This Row],[Time]]),DAY(UsageTable[[#This Row],[Time]])),Holidays[Date],1,FALSE()))))</f>
        <v>0</v>
      </c>
      <c r="I6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6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09" spans="2:11" x14ac:dyDescent="0.3">
      <c r="B609" s="26">
        <v>44139</v>
      </c>
      <c r="C609" s="27">
        <v>44139.125</v>
      </c>
      <c r="D609" s="28">
        <v>0.32</v>
      </c>
      <c r="E609" s="15"/>
      <c r="F609" s="15"/>
      <c r="G609" s="36" t="str">
        <f>TEXT(UsageTable[[#This Row],[Time]],"mm-dd")</f>
        <v>11-04</v>
      </c>
      <c r="H609" s="36" t="b" cm="1">
        <f t="array" ref="H609">OR(WEEKDAY(UsageTable[[#This Row],[Time]])={1,7},NOT(ISERROR(VLOOKUP(DATE(YEAR(UsageTable[[#This Row],[Time]]),MONTH(UsageTable[[#This Row],[Time]]),DAY(UsageTable[[#This Row],[Time]])),Holidays[Date],1,FALSE()))))</f>
        <v>0</v>
      </c>
      <c r="I6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6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0" spans="2:11" x14ac:dyDescent="0.3">
      <c r="B610" s="29">
        <v>44139</v>
      </c>
      <c r="C610" s="30">
        <v>44139.166666666664</v>
      </c>
      <c r="D610" s="31">
        <v>0.66</v>
      </c>
      <c r="E610" s="15"/>
      <c r="F610" s="15"/>
      <c r="G610" s="36" t="str">
        <f>TEXT(UsageTable[[#This Row],[Time]],"mm-dd")</f>
        <v>11-04</v>
      </c>
      <c r="H610" s="36" t="b" cm="1">
        <f t="array" ref="H610">OR(WEEKDAY(UsageTable[[#This Row],[Time]])={1,7},NOT(ISERROR(VLOOKUP(DATE(YEAR(UsageTable[[#This Row],[Time]]),MONTH(UsageTable[[#This Row],[Time]]),DAY(UsageTable[[#This Row],[Time]])),Holidays[Date],1,FALSE()))))</f>
        <v>0</v>
      </c>
      <c r="I6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6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1" spans="2:11" x14ac:dyDescent="0.3">
      <c r="B611" s="26">
        <v>44139</v>
      </c>
      <c r="C611" s="27">
        <v>44139.208333333336</v>
      </c>
      <c r="D611" s="28">
        <v>1.76</v>
      </c>
      <c r="E611" s="15"/>
      <c r="F611" s="15"/>
      <c r="G611" s="36" t="str">
        <f>TEXT(UsageTable[[#This Row],[Time]],"mm-dd")</f>
        <v>11-04</v>
      </c>
      <c r="H611" s="36" t="b" cm="1">
        <f t="array" ref="H611">OR(WEEKDAY(UsageTable[[#This Row],[Time]])={1,7},NOT(ISERROR(VLOOKUP(DATE(YEAR(UsageTable[[#This Row],[Time]]),MONTH(UsageTable[[#This Row],[Time]]),DAY(UsageTable[[#This Row],[Time]])),Holidays[Date],1,FALSE()))))</f>
        <v>0</v>
      </c>
      <c r="I6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6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2" spans="2:11" x14ac:dyDescent="0.3">
      <c r="B612" s="29">
        <v>44139</v>
      </c>
      <c r="C612" s="30">
        <v>44139.25</v>
      </c>
      <c r="D612" s="31">
        <v>4.25</v>
      </c>
      <c r="E612" s="15"/>
      <c r="F612" s="15"/>
      <c r="G612" s="36" t="str">
        <f>TEXT(UsageTable[[#This Row],[Time]],"mm-dd")</f>
        <v>11-04</v>
      </c>
      <c r="H612" s="36" t="b" cm="1">
        <f t="array" ref="H612">OR(WEEKDAY(UsageTable[[#This Row],[Time]])={1,7},NOT(ISERROR(VLOOKUP(DATE(YEAR(UsageTable[[#This Row],[Time]]),MONTH(UsageTable[[#This Row],[Time]]),DAY(UsageTable[[#This Row],[Time]])),Holidays[Date],1,FALSE()))))</f>
        <v>0</v>
      </c>
      <c r="I6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4.25</v>
      </c>
      <c r="J6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3" spans="2:11" x14ac:dyDescent="0.3">
      <c r="B613" s="26">
        <v>44139</v>
      </c>
      <c r="C613" s="27">
        <v>44139.291666666664</v>
      </c>
      <c r="D613" s="28">
        <v>2.64</v>
      </c>
      <c r="E613" s="15"/>
      <c r="F613" s="15"/>
      <c r="G613" s="36" t="str">
        <f>TEXT(UsageTable[[#This Row],[Time]],"mm-dd")</f>
        <v>11-04</v>
      </c>
      <c r="H613" s="36" t="b" cm="1">
        <f t="array" ref="H613">OR(WEEKDAY(UsageTable[[#This Row],[Time]])={1,7},NOT(ISERROR(VLOOKUP(DATE(YEAR(UsageTable[[#This Row],[Time]]),MONTH(UsageTable[[#This Row],[Time]]),DAY(UsageTable[[#This Row],[Time]])),Holidays[Date],1,FALSE()))))</f>
        <v>0</v>
      </c>
      <c r="I6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614" spans="2:11" x14ac:dyDescent="0.3">
      <c r="B614" s="29">
        <v>44139</v>
      </c>
      <c r="C614" s="30">
        <v>44139.333333333336</v>
      </c>
      <c r="D614" s="31">
        <v>1.34</v>
      </c>
      <c r="E614" s="15"/>
      <c r="F614" s="15"/>
      <c r="G614" s="36" t="str">
        <f>TEXT(UsageTable[[#This Row],[Time]],"mm-dd")</f>
        <v>11-04</v>
      </c>
      <c r="H614" s="36" t="b" cm="1">
        <f t="array" ref="H614">OR(WEEKDAY(UsageTable[[#This Row],[Time]])={1,7},NOT(ISERROR(VLOOKUP(DATE(YEAR(UsageTable[[#This Row],[Time]]),MONTH(UsageTable[[#This Row],[Time]]),DAY(UsageTable[[#This Row],[Time]])),Holidays[Date],1,FALSE()))))</f>
        <v>0</v>
      </c>
      <c r="I6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1.34</v>
      </c>
    </row>
    <row r="615" spans="2:11" x14ac:dyDescent="0.3">
      <c r="B615" s="26">
        <v>44139</v>
      </c>
      <c r="C615" s="27">
        <v>44139.375</v>
      </c>
      <c r="D615" s="28">
        <v>2.66</v>
      </c>
      <c r="E615" s="15"/>
      <c r="F615" s="15"/>
      <c r="G615" s="36" t="str">
        <f>TEXT(UsageTable[[#This Row],[Time]],"mm-dd")</f>
        <v>11-04</v>
      </c>
      <c r="H615" s="36" t="b" cm="1">
        <f t="array" ref="H615">OR(WEEKDAY(UsageTable[[#This Row],[Time]])={1,7},NOT(ISERROR(VLOOKUP(DATE(YEAR(UsageTable[[#This Row],[Time]]),MONTH(UsageTable[[#This Row],[Time]]),DAY(UsageTable[[#This Row],[Time]])),Holidays[Date],1,FALSE()))))</f>
        <v>0</v>
      </c>
      <c r="I6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2.66</v>
      </c>
    </row>
    <row r="616" spans="2:11" x14ac:dyDescent="0.3">
      <c r="B616" s="29">
        <v>44139</v>
      </c>
      <c r="C616" s="30">
        <v>44139.416666666664</v>
      </c>
      <c r="D616" s="31">
        <v>2.14</v>
      </c>
      <c r="E616" s="15"/>
      <c r="F616" s="15"/>
      <c r="G616" s="36" t="str">
        <f>TEXT(UsageTable[[#This Row],[Time]],"mm-dd")</f>
        <v>11-04</v>
      </c>
      <c r="H616" s="36" t="b" cm="1">
        <f t="array" ref="H616">OR(WEEKDAY(UsageTable[[#This Row],[Time]])={1,7},NOT(ISERROR(VLOOKUP(DATE(YEAR(UsageTable[[#This Row],[Time]]),MONTH(UsageTable[[#This Row],[Time]]),DAY(UsageTable[[#This Row],[Time]])),Holidays[Date],1,FALSE()))))</f>
        <v>0</v>
      </c>
      <c r="I6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2.14</v>
      </c>
    </row>
    <row r="617" spans="2:11" x14ac:dyDescent="0.3">
      <c r="B617" s="26">
        <v>44139</v>
      </c>
      <c r="C617" s="27">
        <v>44139.458333333336</v>
      </c>
      <c r="D617" s="28">
        <v>1.17</v>
      </c>
      <c r="E617" s="15"/>
      <c r="F617" s="15"/>
      <c r="G617" s="36" t="str">
        <f>TEXT(UsageTable[[#This Row],[Time]],"mm-dd")</f>
        <v>11-04</v>
      </c>
      <c r="H617" s="36" t="b" cm="1">
        <f t="array" ref="H617">OR(WEEKDAY(UsageTable[[#This Row],[Time]])={1,7},NOT(ISERROR(VLOOKUP(DATE(YEAR(UsageTable[[#This Row],[Time]]),MONTH(UsageTable[[#This Row],[Time]]),DAY(UsageTable[[#This Row],[Time]])),Holidays[Date],1,FALSE()))))</f>
        <v>0</v>
      </c>
      <c r="I6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6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8" spans="2:11" x14ac:dyDescent="0.3">
      <c r="B618" s="29">
        <v>44139</v>
      </c>
      <c r="C618" s="30">
        <v>44139.5</v>
      </c>
      <c r="D618" s="31">
        <v>1.06</v>
      </c>
      <c r="E618" s="15"/>
      <c r="F618" s="15"/>
      <c r="G618" s="36" t="str">
        <f>TEXT(UsageTable[[#This Row],[Time]],"mm-dd")</f>
        <v>11-04</v>
      </c>
      <c r="H618" s="36" t="b" cm="1">
        <f t="array" ref="H618">OR(WEEKDAY(UsageTable[[#This Row],[Time]])={1,7},NOT(ISERROR(VLOOKUP(DATE(YEAR(UsageTable[[#This Row],[Time]]),MONTH(UsageTable[[#This Row],[Time]]),DAY(UsageTable[[#This Row],[Time]])),Holidays[Date],1,FALSE()))))</f>
        <v>0</v>
      </c>
      <c r="I6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1.06</v>
      </c>
      <c r="K6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19" spans="2:11" x14ac:dyDescent="0.3">
      <c r="B619" s="26">
        <v>44139</v>
      </c>
      <c r="C619" s="27">
        <v>44139.541666666664</v>
      </c>
      <c r="D619" s="28">
        <v>1.6</v>
      </c>
      <c r="E619" s="15"/>
      <c r="F619" s="15"/>
      <c r="G619" s="36" t="str">
        <f>TEXT(UsageTable[[#This Row],[Time]],"mm-dd")</f>
        <v>11-04</v>
      </c>
      <c r="H619" s="36" t="b" cm="1">
        <f t="array" ref="H619">OR(WEEKDAY(UsageTable[[#This Row],[Time]])={1,7},NOT(ISERROR(VLOOKUP(DATE(YEAR(UsageTable[[#This Row],[Time]]),MONTH(UsageTable[[#This Row],[Time]]),DAY(UsageTable[[#This Row],[Time]])),Holidays[Date],1,FALSE()))))</f>
        <v>0</v>
      </c>
      <c r="I6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v>
      </c>
      <c r="K6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0" spans="2:11" x14ac:dyDescent="0.3">
      <c r="B620" s="29">
        <v>44139</v>
      </c>
      <c r="C620" s="30">
        <v>44139.583333333336</v>
      </c>
      <c r="D620" s="31">
        <v>1.24</v>
      </c>
      <c r="E620" s="15"/>
      <c r="F620" s="15"/>
      <c r="G620" s="36" t="str">
        <f>TEXT(UsageTable[[#This Row],[Time]],"mm-dd")</f>
        <v>11-04</v>
      </c>
      <c r="H620" s="36" t="b" cm="1">
        <f t="array" ref="H620">OR(WEEKDAY(UsageTable[[#This Row],[Time]])={1,7},NOT(ISERROR(VLOOKUP(DATE(YEAR(UsageTable[[#This Row],[Time]]),MONTH(UsageTable[[#This Row],[Time]]),DAY(UsageTable[[#This Row],[Time]])),Holidays[Date],1,FALSE()))))</f>
        <v>0</v>
      </c>
      <c r="I6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1.24</v>
      </c>
      <c r="K6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1" spans="2:11" x14ac:dyDescent="0.3">
      <c r="B621" s="26">
        <v>44139</v>
      </c>
      <c r="C621" s="27">
        <v>44139.625</v>
      </c>
      <c r="D621" s="28">
        <v>0.35</v>
      </c>
      <c r="E621" s="15"/>
      <c r="F621" s="15"/>
      <c r="G621" s="36" t="str">
        <f>TEXT(UsageTable[[#This Row],[Time]],"mm-dd")</f>
        <v>11-04</v>
      </c>
      <c r="H621" s="36" t="b" cm="1">
        <f t="array" ref="H621">OR(WEEKDAY(UsageTable[[#This Row],[Time]])={1,7},NOT(ISERROR(VLOOKUP(DATE(YEAR(UsageTable[[#This Row],[Time]]),MONTH(UsageTable[[#This Row],[Time]]),DAY(UsageTable[[#This Row],[Time]])),Holidays[Date],1,FALSE()))))</f>
        <v>0</v>
      </c>
      <c r="I6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0.35</v>
      </c>
      <c r="K6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2" spans="2:11" x14ac:dyDescent="0.3">
      <c r="B622" s="29">
        <v>44139</v>
      </c>
      <c r="C622" s="30">
        <v>44139.666666666664</v>
      </c>
      <c r="D622" s="31">
        <v>1.03</v>
      </c>
      <c r="E622" s="15"/>
      <c r="F622" s="15"/>
      <c r="G622" s="36" t="str">
        <f>TEXT(UsageTable[[#This Row],[Time]],"mm-dd")</f>
        <v>11-04</v>
      </c>
      <c r="H622" s="36" t="b" cm="1">
        <f t="array" ref="H622">OR(WEEKDAY(UsageTable[[#This Row],[Time]])={1,7},NOT(ISERROR(VLOOKUP(DATE(YEAR(UsageTable[[#This Row],[Time]]),MONTH(UsageTable[[#This Row],[Time]]),DAY(UsageTable[[#This Row],[Time]])),Holidays[Date],1,FALSE()))))</f>
        <v>0</v>
      </c>
      <c r="I6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1.03</v>
      </c>
      <c r="K6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3" spans="2:11" x14ac:dyDescent="0.3">
      <c r="B623" s="26">
        <v>44139</v>
      </c>
      <c r="C623" s="27">
        <v>44139.708333333336</v>
      </c>
      <c r="D623" s="28">
        <v>2.4500000000000002</v>
      </c>
      <c r="E623" s="15"/>
      <c r="F623" s="15"/>
      <c r="G623" s="36" t="str">
        <f>TEXT(UsageTable[[#This Row],[Time]],"mm-dd")</f>
        <v>11-04</v>
      </c>
      <c r="H623" s="36" t="b" cm="1">
        <f t="array" ref="H623">OR(WEEKDAY(UsageTable[[#This Row],[Time]])={1,7},NOT(ISERROR(VLOOKUP(DATE(YEAR(UsageTable[[#This Row],[Time]]),MONTH(UsageTable[[#This Row],[Time]]),DAY(UsageTable[[#This Row],[Time]])),Holidays[Date],1,FALSE()))))</f>
        <v>0</v>
      </c>
      <c r="I6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2.4500000000000002</v>
      </c>
    </row>
    <row r="624" spans="2:11" x14ac:dyDescent="0.3">
      <c r="B624" s="29">
        <v>44139</v>
      </c>
      <c r="C624" s="30">
        <v>44139.75</v>
      </c>
      <c r="D624" s="31">
        <v>2.09</v>
      </c>
      <c r="E624" s="15"/>
      <c r="F624" s="15"/>
      <c r="G624" s="36" t="str">
        <f>TEXT(UsageTable[[#This Row],[Time]],"mm-dd")</f>
        <v>11-04</v>
      </c>
      <c r="H624" s="36" t="b" cm="1">
        <f t="array" ref="H624">OR(WEEKDAY(UsageTable[[#This Row],[Time]])={1,7},NOT(ISERROR(VLOOKUP(DATE(YEAR(UsageTable[[#This Row],[Time]]),MONTH(UsageTable[[#This Row],[Time]]),DAY(UsageTable[[#This Row],[Time]])),Holidays[Date],1,FALSE()))))</f>
        <v>0</v>
      </c>
      <c r="I6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2.09</v>
      </c>
    </row>
    <row r="625" spans="2:11" x14ac:dyDescent="0.3">
      <c r="B625" s="26">
        <v>44139</v>
      </c>
      <c r="C625" s="27">
        <v>44139.791666666664</v>
      </c>
      <c r="D625" s="28">
        <v>1.71</v>
      </c>
      <c r="E625" s="15"/>
      <c r="F625" s="15"/>
      <c r="G625" s="36" t="str">
        <f>TEXT(UsageTable[[#This Row],[Time]],"mm-dd")</f>
        <v>11-04</v>
      </c>
      <c r="H625" s="36" t="b" cm="1">
        <f t="array" ref="H625">OR(WEEKDAY(UsageTable[[#This Row],[Time]])={1,7},NOT(ISERROR(VLOOKUP(DATE(YEAR(UsageTable[[#This Row],[Time]]),MONTH(UsageTable[[#This Row],[Time]]),DAY(UsageTable[[#This Row],[Time]])),Holidays[Date],1,FALSE()))))</f>
        <v>0</v>
      </c>
      <c r="I6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6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6" spans="2:11" x14ac:dyDescent="0.3">
      <c r="B626" s="29">
        <v>44139</v>
      </c>
      <c r="C626" s="30">
        <v>44139.833333333336</v>
      </c>
      <c r="D626" s="31">
        <v>0.72</v>
      </c>
      <c r="E626" s="15"/>
      <c r="F626" s="15"/>
      <c r="G626" s="36" t="str">
        <f>TEXT(UsageTable[[#This Row],[Time]],"mm-dd")</f>
        <v>11-04</v>
      </c>
      <c r="H626" s="36" t="b" cm="1">
        <f t="array" ref="H626">OR(WEEKDAY(UsageTable[[#This Row],[Time]])={1,7},NOT(ISERROR(VLOOKUP(DATE(YEAR(UsageTable[[#This Row],[Time]]),MONTH(UsageTable[[#This Row],[Time]]),DAY(UsageTable[[#This Row],[Time]])),Holidays[Date],1,FALSE()))))</f>
        <v>0</v>
      </c>
      <c r="I6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6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7" spans="2:11" x14ac:dyDescent="0.3">
      <c r="B627" s="26">
        <v>44139</v>
      </c>
      <c r="C627" s="27">
        <v>44139.875</v>
      </c>
      <c r="D627" s="28">
        <v>0.53</v>
      </c>
      <c r="E627" s="15"/>
      <c r="F627" s="15"/>
      <c r="G627" s="36" t="str">
        <f>TEXT(UsageTable[[#This Row],[Time]],"mm-dd")</f>
        <v>11-04</v>
      </c>
      <c r="H627" s="36" t="b" cm="1">
        <f t="array" ref="H627">OR(WEEKDAY(UsageTable[[#This Row],[Time]])={1,7},NOT(ISERROR(VLOOKUP(DATE(YEAR(UsageTable[[#This Row],[Time]]),MONTH(UsageTable[[#This Row],[Time]]),DAY(UsageTable[[#This Row],[Time]])),Holidays[Date],1,FALSE()))))</f>
        <v>0</v>
      </c>
      <c r="I6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6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8" spans="2:11" x14ac:dyDescent="0.3">
      <c r="B628" s="29">
        <v>44139</v>
      </c>
      <c r="C628" s="30">
        <v>44139.916666666664</v>
      </c>
      <c r="D628" s="31">
        <v>0.85</v>
      </c>
      <c r="E628" s="15"/>
      <c r="F628" s="15"/>
      <c r="G628" s="36" t="str">
        <f>TEXT(UsageTable[[#This Row],[Time]],"mm-dd")</f>
        <v>11-04</v>
      </c>
      <c r="H628" s="36" t="b" cm="1">
        <f t="array" ref="H628">OR(WEEKDAY(UsageTable[[#This Row],[Time]])={1,7},NOT(ISERROR(VLOOKUP(DATE(YEAR(UsageTable[[#This Row],[Time]]),MONTH(UsageTable[[#This Row],[Time]]),DAY(UsageTable[[#This Row],[Time]])),Holidays[Date],1,FALSE()))))</f>
        <v>0</v>
      </c>
      <c r="I6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6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29" spans="2:11" x14ac:dyDescent="0.3">
      <c r="B629" s="26">
        <v>44139</v>
      </c>
      <c r="C629" s="27">
        <v>44139.958333333336</v>
      </c>
      <c r="D629" s="28">
        <v>0.28999999999999998</v>
      </c>
      <c r="E629" s="15"/>
      <c r="F629" s="15"/>
      <c r="G629" s="36" t="str">
        <f>TEXT(UsageTable[[#This Row],[Time]],"mm-dd")</f>
        <v>11-04</v>
      </c>
      <c r="H629" s="36" t="b" cm="1">
        <f t="array" ref="H629">OR(WEEKDAY(UsageTable[[#This Row],[Time]])={1,7},NOT(ISERROR(VLOOKUP(DATE(YEAR(UsageTable[[#This Row],[Time]]),MONTH(UsageTable[[#This Row],[Time]]),DAY(UsageTable[[#This Row],[Time]])),Holidays[Date],1,FALSE()))))</f>
        <v>0</v>
      </c>
      <c r="I6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6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0" spans="2:11" x14ac:dyDescent="0.3">
      <c r="B630" s="29">
        <v>44140</v>
      </c>
      <c r="C630" s="30">
        <v>44140</v>
      </c>
      <c r="D630" s="31">
        <v>0.37</v>
      </c>
      <c r="E630" s="15"/>
      <c r="F630" s="15"/>
      <c r="G630" s="36" t="str">
        <f>TEXT(UsageTable[[#This Row],[Time]],"mm-dd")</f>
        <v>11-05</v>
      </c>
      <c r="H630" s="36" t="b" cm="1">
        <f t="array" ref="H630">OR(WEEKDAY(UsageTable[[#This Row],[Time]])={1,7},NOT(ISERROR(VLOOKUP(DATE(YEAR(UsageTable[[#This Row],[Time]]),MONTH(UsageTable[[#This Row],[Time]]),DAY(UsageTable[[#This Row],[Time]])),Holidays[Date],1,FALSE()))))</f>
        <v>0</v>
      </c>
      <c r="I6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6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1" spans="2:11" x14ac:dyDescent="0.3">
      <c r="B631" s="26">
        <v>44140</v>
      </c>
      <c r="C631" s="27">
        <v>44140.041666666664</v>
      </c>
      <c r="D631" s="28">
        <v>0.31</v>
      </c>
      <c r="E631" s="15"/>
      <c r="F631" s="15"/>
      <c r="G631" s="36" t="str">
        <f>TEXT(UsageTable[[#This Row],[Time]],"mm-dd")</f>
        <v>11-05</v>
      </c>
      <c r="H631" s="36" t="b" cm="1">
        <f t="array" ref="H631">OR(WEEKDAY(UsageTable[[#This Row],[Time]])={1,7},NOT(ISERROR(VLOOKUP(DATE(YEAR(UsageTable[[#This Row],[Time]]),MONTH(UsageTable[[#This Row],[Time]]),DAY(UsageTable[[#This Row],[Time]])),Holidays[Date],1,FALSE()))))</f>
        <v>0</v>
      </c>
      <c r="I6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6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2" spans="2:11" x14ac:dyDescent="0.3">
      <c r="B632" s="29">
        <v>44140</v>
      </c>
      <c r="C632" s="30">
        <v>44140.083333333336</v>
      </c>
      <c r="D632" s="31">
        <v>0.78</v>
      </c>
      <c r="E632" s="15"/>
      <c r="F632" s="15"/>
      <c r="G632" s="36" t="str">
        <f>TEXT(UsageTable[[#This Row],[Time]],"mm-dd")</f>
        <v>11-05</v>
      </c>
      <c r="H632" s="36" t="b" cm="1">
        <f t="array" ref="H632">OR(WEEKDAY(UsageTable[[#This Row],[Time]])={1,7},NOT(ISERROR(VLOOKUP(DATE(YEAR(UsageTable[[#This Row],[Time]]),MONTH(UsageTable[[#This Row],[Time]]),DAY(UsageTable[[#This Row],[Time]])),Holidays[Date],1,FALSE()))))</f>
        <v>0</v>
      </c>
      <c r="I6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6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3" spans="2:11" x14ac:dyDescent="0.3">
      <c r="B633" s="26">
        <v>44140</v>
      </c>
      <c r="C633" s="27">
        <v>44140.125</v>
      </c>
      <c r="D633" s="28">
        <v>0.34</v>
      </c>
      <c r="E633" s="15"/>
      <c r="F633" s="15"/>
      <c r="G633" s="36" t="str">
        <f>TEXT(UsageTable[[#This Row],[Time]],"mm-dd")</f>
        <v>11-05</v>
      </c>
      <c r="H633" s="36" t="b" cm="1">
        <f t="array" ref="H633">OR(WEEKDAY(UsageTable[[#This Row],[Time]])={1,7},NOT(ISERROR(VLOOKUP(DATE(YEAR(UsageTable[[#This Row],[Time]]),MONTH(UsageTable[[#This Row],[Time]]),DAY(UsageTable[[#This Row],[Time]])),Holidays[Date],1,FALSE()))))</f>
        <v>0</v>
      </c>
      <c r="I6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6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4" spans="2:11" x14ac:dyDescent="0.3">
      <c r="B634" s="29">
        <v>44140</v>
      </c>
      <c r="C634" s="30">
        <v>44140.166666666664</v>
      </c>
      <c r="D634" s="31">
        <v>0.52</v>
      </c>
      <c r="E634" s="15"/>
      <c r="F634" s="15"/>
      <c r="G634" s="36" t="str">
        <f>TEXT(UsageTable[[#This Row],[Time]],"mm-dd")</f>
        <v>11-05</v>
      </c>
      <c r="H634" s="36" t="b" cm="1">
        <f t="array" ref="H634">OR(WEEKDAY(UsageTable[[#This Row],[Time]])={1,7},NOT(ISERROR(VLOOKUP(DATE(YEAR(UsageTable[[#This Row],[Time]]),MONTH(UsageTable[[#This Row],[Time]]),DAY(UsageTable[[#This Row],[Time]])),Holidays[Date],1,FALSE()))))</f>
        <v>0</v>
      </c>
      <c r="I6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6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5" spans="2:11" x14ac:dyDescent="0.3">
      <c r="B635" s="26">
        <v>44140</v>
      </c>
      <c r="C635" s="27">
        <v>44140.208333333336</v>
      </c>
      <c r="D635" s="28">
        <v>1.72</v>
      </c>
      <c r="E635" s="15"/>
      <c r="F635" s="15"/>
      <c r="G635" s="36" t="str">
        <f>TEXT(UsageTable[[#This Row],[Time]],"mm-dd")</f>
        <v>11-05</v>
      </c>
      <c r="H635" s="36" t="b" cm="1">
        <f t="array" ref="H635">OR(WEEKDAY(UsageTable[[#This Row],[Time]])={1,7},NOT(ISERROR(VLOOKUP(DATE(YEAR(UsageTable[[#This Row],[Time]]),MONTH(UsageTable[[#This Row],[Time]]),DAY(UsageTable[[#This Row],[Time]])),Holidays[Date],1,FALSE()))))</f>
        <v>0</v>
      </c>
      <c r="I6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1.72</v>
      </c>
      <c r="J6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6" spans="2:11" x14ac:dyDescent="0.3">
      <c r="B636" s="29">
        <v>44140</v>
      </c>
      <c r="C636" s="30">
        <v>44140.25</v>
      </c>
      <c r="D636" s="31">
        <v>2.66</v>
      </c>
      <c r="E636" s="15"/>
      <c r="F636" s="15"/>
      <c r="G636" s="36" t="str">
        <f>TEXT(UsageTable[[#This Row],[Time]],"mm-dd")</f>
        <v>11-05</v>
      </c>
      <c r="H636" s="36" t="b" cm="1">
        <f t="array" ref="H636">OR(WEEKDAY(UsageTable[[#This Row],[Time]])={1,7},NOT(ISERROR(VLOOKUP(DATE(YEAR(UsageTable[[#This Row],[Time]]),MONTH(UsageTable[[#This Row],[Time]]),DAY(UsageTable[[#This Row],[Time]])),Holidays[Date],1,FALSE()))))</f>
        <v>0</v>
      </c>
      <c r="I6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2.66</v>
      </c>
      <c r="J6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37" spans="2:11" x14ac:dyDescent="0.3">
      <c r="B637" s="26">
        <v>44140</v>
      </c>
      <c r="C637" s="27">
        <v>44140.291666666664</v>
      </c>
      <c r="D637" s="28">
        <v>5.48</v>
      </c>
      <c r="E637" s="15"/>
      <c r="F637" s="15"/>
      <c r="G637" s="36" t="str">
        <f>TEXT(UsageTable[[#This Row],[Time]],"mm-dd")</f>
        <v>11-05</v>
      </c>
      <c r="H637" s="36" t="b" cm="1">
        <f t="array" ref="H637">OR(WEEKDAY(UsageTable[[#This Row],[Time]])={1,7},NOT(ISERROR(VLOOKUP(DATE(YEAR(UsageTable[[#This Row],[Time]]),MONTH(UsageTable[[#This Row],[Time]]),DAY(UsageTable[[#This Row],[Time]])),Holidays[Date],1,FALSE()))))</f>
        <v>0</v>
      </c>
      <c r="I6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5.48</v>
      </c>
    </row>
    <row r="638" spans="2:11" x14ac:dyDescent="0.3">
      <c r="B638" s="29">
        <v>44140</v>
      </c>
      <c r="C638" s="30">
        <v>44140.333333333336</v>
      </c>
      <c r="D638" s="31">
        <v>3.22</v>
      </c>
      <c r="E638" s="15"/>
      <c r="F638" s="15"/>
      <c r="G638" s="36" t="str">
        <f>TEXT(UsageTable[[#This Row],[Time]],"mm-dd")</f>
        <v>11-05</v>
      </c>
      <c r="H638" s="36" t="b" cm="1">
        <f t="array" ref="H638">OR(WEEKDAY(UsageTable[[#This Row],[Time]])={1,7},NOT(ISERROR(VLOOKUP(DATE(YEAR(UsageTable[[#This Row],[Time]]),MONTH(UsageTable[[#This Row],[Time]]),DAY(UsageTable[[#This Row],[Time]])),Holidays[Date],1,FALSE()))))</f>
        <v>0</v>
      </c>
      <c r="I6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3.22</v>
      </c>
    </row>
    <row r="639" spans="2:11" x14ac:dyDescent="0.3">
      <c r="B639" s="26">
        <v>44140</v>
      </c>
      <c r="C639" s="27">
        <v>44140.375</v>
      </c>
      <c r="D639" s="28">
        <v>2.06</v>
      </c>
      <c r="E639" s="15"/>
      <c r="F639" s="15"/>
      <c r="G639" s="36" t="str">
        <f>TEXT(UsageTable[[#This Row],[Time]],"mm-dd")</f>
        <v>11-05</v>
      </c>
      <c r="H639" s="36" t="b" cm="1">
        <f t="array" ref="H639">OR(WEEKDAY(UsageTable[[#This Row],[Time]])={1,7},NOT(ISERROR(VLOOKUP(DATE(YEAR(UsageTable[[#This Row],[Time]]),MONTH(UsageTable[[#This Row],[Time]]),DAY(UsageTable[[#This Row],[Time]])),Holidays[Date],1,FALSE()))))</f>
        <v>0</v>
      </c>
      <c r="I6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2.06</v>
      </c>
    </row>
    <row r="640" spans="2:11" x14ac:dyDescent="0.3">
      <c r="B640" s="29">
        <v>44140</v>
      </c>
      <c r="C640" s="30">
        <v>44140.416666666664</v>
      </c>
      <c r="D640" s="31">
        <v>2.0099999999999998</v>
      </c>
      <c r="E640" s="15"/>
      <c r="F640" s="15"/>
      <c r="G640" s="36" t="str">
        <f>TEXT(UsageTable[[#This Row],[Time]],"mm-dd")</f>
        <v>11-05</v>
      </c>
      <c r="H640" s="36" t="b" cm="1">
        <f t="array" ref="H640">OR(WEEKDAY(UsageTable[[#This Row],[Time]])={1,7},NOT(ISERROR(VLOOKUP(DATE(YEAR(UsageTable[[#This Row],[Time]]),MONTH(UsageTable[[#This Row],[Time]]),DAY(UsageTable[[#This Row],[Time]])),Holidays[Date],1,FALSE()))))</f>
        <v>0</v>
      </c>
      <c r="I6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2.0099999999999998</v>
      </c>
    </row>
    <row r="641" spans="2:11" x14ac:dyDescent="0.3">
      <c r="B641" s="26">
        <v>44140</v>
      </c>
      <c r="C641" s="27">
        <v>44140.458333333336</v>
      </c>
      <c r="D641" s="28">
        <v>2.1</v>
      </c>
      <c r="E641" s="15"/>
      <c r="F641" s="15"/>
      <c r="G641" s="36" t="str">
        <f>TEXT(UsageTable[[#This Row],[Time]],"mm-dd")</f>
        <v>11-05</v>
      </c>
      <c r="H641" s="36" t="b" cm="1">
        <f t="array" ref="H641">OR(WEEKDAY(UsageTable[[#This Row],[Time]])={1,7},NOT(ISERROR(VLOOKUP(DATE(YEAR(UsageTable[[#This Row],[Time]]),MONTH(UsageTable[[#This Row],[Time]]),DAY(UsageTable[[#This Row],[Time]])),Holidays[Date],1,FALSE()))))</f>
        <v>0</v>
      </c>
      <c r="I6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v>
      </c>
      <c r="K6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2" spans="2:11" x14ac:dyDescent="0.3">
      <c r="B642" s="29">
        <v>44140</v>
      </c>
      <c r="C642" s="30">
        <v>44140.5</v>
      </c>
      <c r="D642" s="31">
        <v>1.44</v>
      </c>
      <c r="E642" s="15"/>
      <c r="F642" s="15"/>
      <c r="G642" s="36" t="str">
        <f>TEXT(UsageTable[[#This Row],[Time]],"mm-dd")</f>
        <v>11-05</v>
      </c>
      <c r="H642" s="36" t="b" cm="1">
        <f t="array" ref="H642">OR(WEEKDAY(UsageTable[[#This Row],[Time]])={1,7},NOT(ISERROR(VLOOKUP(DATE(YEAR(UsageTable[[#This Row],[Time]]),MONTH(UsageTable[[#This Row],[Time]]),DAY(UsageTable[[#This Row],[Time]])),Holidays[Date],1,FALSE()))))</f>
        <v>0</v>
      </c>
      <c r="I6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6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3" spans="2:11" x14ac:dyDescent="0.3">
      <c r="B643" s="26">
        <v>44140</v>
      </c>
      <c r="C643" s="27">
        <v>44140.541666666664</v>
      </c>
      <c r="D643" s="28">
        <v>2.11</v>
      </c>
      <c r="E643" s="15"/>
      <c r="F643" s="15"/>
      <c r="G643" s="36" t="str">
        <f>TEXT(UsageTable[[#This Row],[Time]],"mm-dd")</f>
        <v>11-05</v>
      </c>
      <c r="H643" s="36" t="b" cm="1">
        <f t="array" ref="H643">OR(WEEKDAY(UsageTable[[#This Row],[Time]])={1,7},NOT(ISERROR(VLOOKUP(DATE(YEAR(UsageTable[[#This Row],[Time]]),MONTH(UsageTable[[#This Row],[Time]]),DAY(UsageTable[[#This Row],[Time]])),Holidays[Date],1,FALSE()))))</f>
        <v>0</v>
      </c>
      <c r="I6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2.11</v>
      </c>
      <c r="K6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4" spans="2:11" x14ac:dyDescent="0.3">
      <c r="B644" s="29">
        <v>44140</v>
      </c>
      <c r="C644" s="30">
        <v>44140.583333333336</v>
      </c>
      <c r="D644" s="31">
        <v>1.01</v>
      </c>
      <c r="E644" s="15"/>
      <c r="F644" s="15"/>
      <c r="G644" s="36" t="str">
        <f>TEXT(UsageTable[[#This Row],[Time]],"mm-dd")</f>
        <v>11-05</v>
      </c>
      <c r="H644" s="36" t="b" cm="1">
        <f t="array" ref="H644">OR(WEEKDAY(UsageTable[[#This Row],[Time]])={1,7},NOT(ISERROR(VLOOKUP(DATE(YEAR(UsageTable[[#This Row],[Time]]),MONTH(UsageTable[[#This Row],[Time]]),DAY(UsageTable[[#This Row],[Time]])),Holidays[Date],1,FALSE()))))</f>
        <v>0</v>
      </c>
      <c r="I6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6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5" spans="2:11" x14ac:dyDescent="0.3">
      <c r="B645" s="26">
        <v>44140</v>
      </c>
      <c r="C645" s="27">
        <v>44140.625</v>
      </c>
      <c r="D645" s="28">
        <v>0.35</v>
      </c>
      <c r="E645" s="15"/>
      <c r="F645" s="15"/>
      <c r="G645" s="36" t="str">
        <f>TEXT(UsageTable[[#This Row],[Time]],"mm-dd")</f>
        <v>11-05</v>
      </c>
      <c r="H645" s="36" t="b" cm="1">
        <f t="array" ref="H645">OR(WEEKDAY(UsageTable[[#This Row],[Time]])={1,7},NOT(ISERROR(VLOOKUP(DATE(YEAR(UsageTable[[#This Row],[Time]]),MONTH(UsageTable[[#This Row],[Time]]),DAY(UsageTable[[#This Row],[Time]])),Holidays[Date],1,FALSE()))))</f>
        <v>0</v>
      </c>
      <c r="I6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0.35</v>
      </c>
      <c r="K6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6" spans="2:11" x14ac:dyDescent="0.3">
      <c r="B646" s="29">
        <v>44140</v>
      </c>
      <c r="C646" s="30">
        <v>44140.666666666664</v>
      </c>
      <c r="D646" s="31">
        <v>1.68</v>
      </c>
      <c r="E646" s="15"/>
      <c r="F646" s="15"/>
      <c r="G646" s="36" t="str">
        <f>TEXT(UsageTable[[#This Row],[Time]],"mm-dd")</f>
        <v>11-05</v>
      </c>
      <c r="H646" s="36" t="b" cm="1">
        <f t="array" ref="H646">OR(WEEKDAY(UsageTable[[#This Row],[Time]])={1,7},NOT(ISERROR(VLOOKUP(DATE(YEAR(UsageTable[[#This Row],[Time]]),MONTH(UsageTable[[#This Row],[Time]]),DAY(UsageTable[[#This Row],[Time]])),Holidays[Date],1,FALSE()))))</f>
        <v>0</v>
      </c>
      <c r="I6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1.68</v>
      </c>
      <c r="K6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47" spans="2:11" x14ac:dyDescent="0.3">
      <c r="B647" s="26">
        <v>44140</v>
      </c>
      <c r="C647" s="27">
        <v>44140.708333333336</v>
      </c>
      <c r="D647" s="28">
        <v>1.31</v>
      </c>
      <c r="E647" s="15"/>
      <c r="F647" s="15"/>
      <c r="G647" s="36" t="str">
        <f>TEXT(UsageTable[[#This Row],[Time]],"mm-dd")</f>
        <v>11-05</v>
      </c>
      <c r="H647" s="36" t="b" cm="1">
        <f t="array" ref="H647">OR(WEEKDAY(UsageTable[[#This Row],[Time]])={1,7},NOT(ISERROR(VLOOKUP(DATE(YEAR(UsageTable[[#This Row],[Time]]),MONTH(UsageTable[[#This Row],[Time]]),DAY(UsageTable[[#This Row],[Time]])),Holidays[Date],1,FALSE()))))</f>
        <v>0</v>
      </c>
      <c r="I6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1.31</v>
      </c>
    </row>
    <row r="648" spans="2:11" x14ac:dyDescent="0.3">
      <c r="B648" s="29">
        <v>44140</v>
      </c>
      <c r="C648" s="30">
        <v>44140.75</v>
      </c>
      <c r="D648" s="31">
        <v>1.58</v>
      </c>
      <c r="E648" s="15"/>
      <c r="F648" s="15"/>
      <c r="G648" s="36" t="str">
        <f>TEXT(UsageTable[[#This Row],[Time]],"mm-dd")</f>
        <v>11-05</v>
      </c>
      <c r="H648" s="36" t="b" cm="1">
        <f t="array" ref="H648">OR(WEEKDAY(UsageTable[[#This Row],[Time]])={1,7},NOT(ISERROR(VLOOKUP(DATE(YEAR(UsageTable[[#This Row],[Time]]),MONTH(UsageTable[[#This Row],[Time]]),DAY(UsageTable[[#This Row],[Time]])),Holidays[Date],1,FALSE()))))</f>
        <v>0</v>
      </c>
      <c r="I6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1.58</v>
      </c>
    </row>
    <row r="649" spans="2:11" x14ac:dyDescent="0.3">
      <c r="B649" s="26">
        <v>44140</v>
      </c>
      <c r="C649" s="27">
        <v>44140.791666666664</v>
      </c>
      <c r="D649" s="28">
        <v>0.89</v>
      </c>
      <c r="E649" s="15"/>
      <c r="F649" s="15"/>
      <c r="G649" s="36" t="str">
        <f>TEXT(UsageTable[[#This Row],[Time]],"mm-dd")</f>
        <v>11-05</v>
      </c>
      <c r="H649" s="36" t="b" cm="1">
        <f t="array" ref="H649">OR(WEEKDAY(UsageTable[[#This Row],[Time]])={1,7},NOT(ISERROR(VLOOKUP(DATE(YEAR(UsageTable[[#This Row],[Time]]),MONTH(UsageTable[[#This Row],[Time]]),DAY(UsageTable[[#This Row],[Time]])),Holidays[Date],1,FALSE()))))</f>
        <v>0</v>
      </c>
      <c r="I6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6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0" spans="2:11" x14ac:dyDescent="0.3">
      <c r="B650" s="29">
        <v>44140</v>
      </c>
      <c r="C650" s="30">
        <v>44140.833333333336</v>
      </c>
      <c r="D650" s="31">
        <v>1.49</v>
      </c>
      <c r="E650" s="15"/>
      <c r="F650" s="15"/>
      <c r="G650" s="36" t="str">
        <f>TEXT(UsageTable[[#This Row],[Time]],"mm-dd")</f>
        <v>11-05</v>
      </c>
      <c r="H650" s="36" t="b" cm="1">
        <f t="array" ref="H650">OR(WEEKDAY(UsageTable[[#This Row],[Time]])={1,7},NOT(ISERROR(VLOOKUP(DATE(YEAR(UsageTable[[#This Row],[Time]]),MONTH(UsageTable[[#This Row],[Time]]),DAY(UsageTable[[#This Row],[Time]])),Holidays[Date],1,FALSE()))))</f>
        <v>0</v>
      </c>
      <c r="I6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6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1" spans="2:11" x14ac:dyDescent="0.3">
      <c r="B651" s="26">
        <v>44140</v>
      </c>
      <c r="C651" s="27">
        <v>44140.875</v>
      </c>
      <c r="D651" s="28">
        <v>1.21</v>
      </c>
      <c r="E651" s="15"/>
      <c r="F651" s="15"/>
      <c r="G651" s="36" t="str">
        <f>TEXT(UsageTable[[#This Row],[Time]],"mm-dd")</f>
        <v>11-05</v>
      </c>
      <c r="H651" s="36" t="b" cm="1">
        <f t="array" ref="H651">OR(WEEKDAY(UsageTable[[#This Row],[Time]])={1,7},NOT(ISERROR(VLOOKUP(DATE(YEAR(UsageTable[[#This Row],[Time]]),MONTH(UsageTable[[#This Row],[Time]]),DAY(UsageTable[[#This Row],[Time]])),Holidays[Date],1,FALSE()))))</f>
        <v>0</v>
      </c>
      <c r="I6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1.21</v>
      </c>
      <c r="J6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2" spans="2:11" x14ac:dyDescent="0.3">
      <c r="B652" s="29">
        <v>44140</v>
      </c>
      <c r="C652" s="30">
        <v>44140.916666666664</v>
      </c>
      <c r="D652" s="31">
        <v>0.59</v>
      </c>
      <c r="E652" s="15"/>
      <c r="F652" s="15"/>
      <c r="G652" s="36" t="str">
        <f>TEXT(UsageTable[[#This Row],[Time]],"mm-dd")</f>
        <v>11-05</v>
      </c>
      <c r="H652" s="36" t="b" cm="1">
        <f t="array" ref="H652">OR(WEEKDAY(UsageTable[[#This Row],[Time]])={1,7},NOT(ISERROR(VLOOKUP(DATE(YEAR(UsageTable[[#This Row],[Time]]),MONTH(UsageTable[[#This Row],[Time]]),DAY(UsageTable[[#This Row],[Time]])),Holidays[Date],1,FALSE()))))</f>
        <v>0</v>
      </c>
      <c r="I6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6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3" spans="2:11" x14ac:dyDescent="0.3">
      <c r="B653" s="26">
        <v>44140</v>
      </c>
      <c r="C653" s="27">
        <v>44140.958333333336</v>
      </c>
      <c r="D653" s="28">
        <v>0.76</v>
      </c>
      <c r="E653" s="15"/>
      <c r="F653" s="15"/>
      <c r="G653" s="36" t="str">
        <f>TEXT(UsageTable[[#This Row],[Time]],"mm-dd")</f>
        <v>11-05</v>
      </c>
      <c r="H653" s="36" t="b" cm="1">
        <f t="array" ref="H653">OR(WEEKDAY(UsageTable[[#This Row],[Time]])={1,7},NOT(ISERROR(VLOOKUP(DATE(YEAR(UsageTable[[#This Row],[Time]]),MONTH(UsageTable[[#This Row],[Time]]),DAY(UsageTable[[#This Row],[Time]])),Holidays[Date],1,FALSE()))))</f>
        <v>0</v>
      </c>
      <c r="I6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6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4" spans="2:11" x14ac:dyDescent="0.3">
      <c r="B654" s="29">
        <v>44141</v>
      </c>
      <c r="C654" s="30">
        <v>44141</v>
      </c>
      <c r="D654" s="31">
        <v>0.4</v>
      </c>
      <c r="E654" s="15"/>
      <c r="F654" s="15"/>
      <c r="G654" s="36" t="str">
        <f>TEXT(UsageTable[[#This Row],[Time]],"mm-dd")</f>
        <v>11-06</v>
      </c>
      <c r="H654" s="36" t="b" cm="1">
        <f t="array" ref="H654">OR(WEEKDAY(UsageTable[[#This Row],[Time]])={1,7},NOT(ISERROR(VLOOKUP(DATE(YEAR(UsageTable[[#This Row],[Time]]),MONTH(UsageTable[[#This Row],[Time]]),DAY(UsageTable[[#This Row],[Time]])),Holidays[Date],1,FALSE()))))</f>
        <v>0</v>
      </c>
      <c r="I6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6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5" spans="2:11" x14ac:dyDescent="0.3">
      <c r="B655" s="26">
        <v>44141</v>
      </c>
      <c r="C655" s="27">
        <v>44141.041666666664</v>
      </c>
      <c r="D655" s="28">
        <v>0.31</v>
      </c>
      <c r="E655" s="15"/>
      <c r="F655" s="15"/>
      <c r="G655" s="36" t="str">
        <f>TEXT(UsageTable[[#This Row],[Time]],"mm-dd")</f>
        <v>11-06</v>
      </c>
      <c r="H655" s="36" t="b" cm="1">
        <f t="array" ref="H655">OR(WEEKDAY(UsageTable[[#This Row],[Time]])={1,7},NOT(ISERROR(VLOOKUP(DATE(YEAR(UsageTable[[#This Row],[Time]]),MONTH(UsageTable[[#This Row],[Time]]),DAY(UsageTable[[#This Row],[Time]])),Holidays[Date],1,FALSE()))))</f>
        <v>0</v>
      </c>
      <c r="I6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6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6" spans="2:11" x14ac:dyDescent="0.3">
      <c r="B656" s="29">
        <v>44141</v>
      </c>
      <c r="C656" s="30">
        <v>44141.083333333336</v>
      </c>
      <c r="D656" s="31">
        <v>0.77</v>
      </c>
      <c r="E656" s="15"/>
      <c r="F656" s="15"/>
      <c r="G656" s="36" t="str">
        <f>TEXT(UsageTable[[#This Row],[Time]],"mm-dd")</f>
        <v>11-06</v>
      </c>
      <c r="H656" s="36" t="b" cm="1">
        <f t="array" ref="H656">OR(WEEKDAY(UsageTable[[#This Row],[Time]])={1,7},NOT(ISERROR(VLOOKUP(DATE(YEAR(UsageTable[[#This Row],[Time]]),MONTH(UsageTable[[#This Row],[Time]]),DAY(UsageTable[[#This Row],[Time]])),Holidays[Date],1,FALSE()))))</f>
        <v>0</v>
      </c>
      <c r="I6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6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7" spans="2:11" x14ac:dyDescent="0.3">
      <c r="B657" s="26">
        <v>44141</v>
      </c>
      <c r="C657" s="27">
        <v>44141.125</v>
      </c>
      <c r="D657" s="28">
        <v>0.34</v>
      </c>
      <c r="E657" s="15"/>
      <c r="F657" s="15"/>
      <c r="G657" s="36" t="str">
        <f>TEXT(UsageTable[[#This Row],[Time]],"mm-dd")</f>
        <v>11-06</v>
      </c>
      <c r="H657" s="36" t="b" cm="1">
        <f t="array" ref="H657">OR(WEEKDAY(UsageTable[[#This Row],[Time]])={1,7},NOT(ISERROR(VLOOKUP(DATE(YEAR(UsageTable[[#This Row],[Time]]),MONTH(UsageTable[[#This Row],[Time]]),DAY(UsageTable[[#This Row],[Time]])),Holidays[Date],1,FALSE()))))</f>
        <v>0</v>
      </c>
      <c r="I6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6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8" spans="2:11" x14ac:dyDescent="0.3">
      <c r="B658" s="29">
        <v>44141</v>
      </c>
      <c r="C658" s="30">
        <v>44141.166666666664</v>
      </c>
      <c r="D658" s="31">
        <v>0.48</v>
      </c>
      <c r="E658" s="15"/>
      <c r="F658" s="15"/>
      <c r="G658" s="36" t="str">
        <f>TEXT(UsageTable[[#This Row],[Time]],"mm-dd")</f>
        <v>11-06</v>
      </c>
      <c r="H658" s="36" t="b" cm="1">
        <f t="array" ref="H658">OR(WEEKDAY(UsageTable[[#This Row],[Time]])={1,7},NOT(ISERROR(VLOOKUP(DATE(YEAR(UsageTable[[#This Row],[Time]]),MONTH(UsageTable[[#This Row],[Time]]),DAY(UsageTable[[#This Row],[Time]])),Holidays[Date],1,FALSE()))))</f>
        <v>0</v>
      </c>
      <c r="I6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6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59" spans="2:11" x14ac:dyDescent="0.3">
      <c r="B659" s="26">
        <v>44141</v>
      </c>
      <c r="C659" s="27">
        <v>44141.208333333336</v>
      </c>
      <c r="D659" s="28">
        <v>0.87</v>
      </c>
      <c r="E659" s="15"/>
      <c r="F659" s="15"/>
      <c r="G659" s="36" t="str">
        <f>TEXT(UsageTable[[#This Row],[Time]],"mm-dd")</f>
        <v>11-06</v>
      </c>
      <c r="H659" s="36" t="b" cm="1">
        <f t="array" ref="H659">OR(WEEKDAY(UsageTable[[#This Row],[Time]])={1,7},NOT(ISERROR(VLOOKUP(DATE(YEAR(UsageTable[[#This Row],[Time]]),MONTH(UsageTable[[#This Row],[Time]]),DAY(UsageTable[[#This Row],[Time]])),Holidays[Date],1,FALSE()))))</f>
        <v>0</v>
      </c>
      <c r="I6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6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0" spans="2:11" x14ac:dyDescent="0.3">
      <c r="B660" s="29">
        <v>44141</v>
      </c>
      <c r="C660" s="30">
        <v>44141.25</v>
      </c>
      <c r="D660" s="31">
        <v>1.52</v>
      </c>
      <c r="E660" s="15"/>
      <c r="F660" s="15"/>
      <c r="G660" s="36" t="str">
        <f>TEXT(UsageTable[[#This Row],[Time]],"mm-dd")</f>
        <v>11-06</v>
      </c>
      <c r="H660" s="36" t="b" cm="1">
        <f t="array" ref="H660">OR(WEEKDAY(UsageTable[[#This Row],[Time]])={1,7},NOT(ISERROR(VLOOKUP(DATE(YEAR(UsageTable[[#This Row],[Time]]),MONTH(UsageTable[[#This Row],[Time]]),DAY(UsageTable[[#This Row],[Time]])),Holidays[Date],1,FALSE()))))</f>
        <v>0</v>
      </c>
      <c r="I6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6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1" spans="2:11" x14ac:dyDescent="0.3">
      <c r="B661" s="26">
        <v>44141</v>
      </c>
      <c r="C661" s="27">
        <v>44141.291666666664</v>
      </c>
      <c r="D661" s="28">
        <v>1.85</v>
      </c>
      <c r="E661" s="15"/>
      <c r="F661" s="15"/>
      <c r="G661" s="36" t="str">
        <f>TEXT(UsageTable[[#This Row],[Time]],"mm-dd")</f>
        <v>11-06</v>
      </c>
      <c r="H661" s="36" t="b" cm="1">
        <f t="array" ref="H661">OR(WEEKDAY(UsageTable[[#This Row],[Time]])={1,7},NOT(ISERROR(VLOOKUP(DATE(YEAR(UsageTable[[#This Row],[Time]]),MONTH(UsageTable[[#This Row],[Time]]),DAY(UsageTable[[#This Row],[Time]])),Holidays[Date],1,FALSE()))))</f>
        <v>0</v>
      </c>
      <c r="I6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1.85</v>
      </c>
    </row>
    <row r="662" spans="2:11" x14ac:dyDescent="0.3">
      <c r="B662" s="29">
        <v>44141</v>
      </c>
      <c r="C662" s="30">
        <v>44141.333333333336</v>
      </c>
      <c r="D662" s="31">
        <v>2.75</v>
      </c>
      <c r="E662" s="15"/>
      <c r="F662" s="15"/>
      <c r="G662" s="36" t="str">
        <f>TEXT(UsageTable[[#This Row],[Time]],"mm-dd")</f>
        <v>11-06</v>
      </c>
      <c r="H662" s="36" t="b" cm="1">
        <f t="array" ref="H662">OR(WEEKDAY(UsageTable[[#This Row],[Time]])={1,7},NOT(ISERROR(VLOOKUP(DATE(YEAR(UsageTable[[#This Row],[Time]]),MONTH(UsageTable[[#This Row],[Time]]),DAY(UsageTable[[#This Row],[Time]])),Holidays[Date],1,FALSE()))))</f>
        <v>0</v>
      </c>
      <c r="I6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2.75</v>
      </c>
    </row>
    <row r="663" spans="2:11" x14ac:dyDescent="0.3">
      <c r="B663" s="26">
        <v>44141</v>
      </c>
      <c r="C663" s="27">
        <v>44141.375</v>
      </c>
      <c r="D663" s="28">
        <v>1.83</v>
      </c>
      <c r="E663" s="15"/>
      <c r="F663" s="15"/>
      <c r="G663" s="36" t="str">
        <f>TEXT(UsageTable[[#This Row],[Time]],"mm-dd")</f>
        <v>11-06</v>
      </c>
      <c r="H663" s="36" t="b" cm="1">
        <f t="array" ref="H663">OR(WEEKDAY(UsageTable[[#This Row],[Time]])={1,7},NOT(ISERROR(VLOOKUP(DATE(YEAR(UsageTable[[#This Row],[Time]]),MONTH(UsageTable[[#This Row],[Time]]),DAY(UsageTable[[#This Row],[Time]])),Holidays[Date],1,FALSE()))))</f>
        <v>0</v>
      </c>
      <c r="I6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1.83</v>
      </c>
    </row>
    <row r="664" spans="2:11" x14ac:dyDescent="0.3">
      <c r="B664" s="29">
        <v>44141</v>
      </c>
      <c r="C664" s="30">
        <v>44141.416666666664</v>
      </c>
      <c r="D664" s="31">
        <v>1.87</v>
      </c>
      <c r="E664" s="15"/>
      <c r="F664" s="15"/>
      <c r="G664" s="36" t="str">
        <f>TEXT(UsageTable[[#This Row],[Time]],"mm-dd")</f>
        <v>11-06</v>
      </c>
      <c r="H664" s="36" t="b" cm="1">
        <f t="array" ref="H664">OR(WEEKDAY(UsageTable[[#This Row],[Time]])={1,7},NOT(ISERROR(VLOOKUP(DATE(YEAR(UsageTable[[#This Row],[Time]]),MONTH(UsageTable[[#This Row],[Time]]),DAY(UsageTable[[#This Row],[Time]])),Holidays[Date],1,FALSE()))))</f>
        <v>0</v>
      </c>
      <c r="I6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1.87</v>
      </c>
    </row>
    <row r="665" spans="2:11" x14ac:dyDescent="0.3">
      <c r="B665" s="26">
        <v>44141</v>
      </c>
      <c r="C665" s="27">
        <v>44141.458333333336</v>
      </c>
      <c r="D665" s="28">
        <v>4.1500000000000004</v>
      </c>
      <c r="E665" s="15"/>
      <c r="F665" s="15"/>
      <c r="G665" s="36" t="str">
        <f>TEXT(UsageTable[[#This Row],[Time]],"mm-dd")</f>
        <v>11-06</v>
      </c>
      <c r="H665" s="36" t="b" cm="1">
        <f t="array" ref="H665">OR(WEEKDAY(UsageTable[[#This Row],[Time]])={1,7},NOT(ISERROR(VLOOKUP(DATE(YEAR(UsageTable[[#This Row],[Time]]),MONTH(UsageTable[[#This Row],[Time]]),DAY(UsageTable[[#This Row],[Time]])),Holidays[Date],1,FALSE()))))</f>
        <v>0</v>
      </c>
      <c r="I6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4.1500000000000004</v>
      </c>
      <c r="K6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6" spans="2:11" x14ac:dyDescent="0.3">
      <c r="B666" s="29">
        <v>44141</v>
      </c>
      <c r="C666" s="30">
        <v>44141.5</v>
      </c>
      <c r="D666" s="31">
        <v>1.66</v>
      </c>
      <c r="E666" s="15"/>
      <c r="F666" s="15"/>
      <c r="G666" s="36" t="str">
        <f>TEXT(UsageTable[[#This Row],[Time]],"mm-dd")</f>
        <v>11-06</v>
      </c>
      <c r="H666" s="36" t="b" cm="1">
        <f t="array" ref="H666">OR(WEEKDAY(UsageTable[[#This Row],[Time]])={1,7},NOT(ISERROR(VLOOKUP(DATE(YEAR(UsageTable[[#This Row],[Time]]),MONTH(UsageTable[[#This Row],[Time]]),DAY(UsageTable[[#This Row],[Time]])),Holidays[Date],1,FALSE()))))</f>
        <v>0</v>
      </c>
      <c r="I6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6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7" spans="2:11" x14ac:dyDescent="0.3">
      <c r="B667" s="26">
        <v>44141</v>
      </c>
      <c r="C667" s="27">
        <v>44141.541666666664</v>
      </c>
      <c r="D667" s="28">
        <v>0.42</v>
      </c>
      <c r="E667" s="15"/>
      <c r="F667" s="15"/>
      <c r="G667" s="36" t="str">
        <f>TEXT(UsageTable[[#This Row],[Time]],"mm-dd")</f>
        <v>11-06</v>
      </c>
      <c r="H667" s="36" t="b" cm="1">
        <f t="array" ref="H667">OR(WEEKDAY(UsageTable[[#This Row],[Time]])={1,7},NOT(ISERROR(VLOOKUP(DATE(YEAR(UsageTable[[#This Row],[Time]]),MONTH(UsageTable[[#This Row],[Time]]),DAY(UsageTable[[#This Row],[Time]])),Holidays[Date],1,FALSE()))))</f>
        <v>0</v>
      </c>
      <c r="I6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0.42</v>
      </c>
      <c r="K6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8" spans="2:11" x14ac:dyDescent="0.3">
      <c r="B668" s="29">
        <v>44141</v>
      </c>
      <c r="C668" s="30">
        <v>44141.583333333336</v>
      </c>
      <c r="D668" s="31">
        <v>1.1000000000000001</v>
      </c>
      <c r="E668" s="15"/>
      <c r="F668" s="15"/>
      <c r="G668" s="36" t="str">
        <f>TEXT(UsageTable[[#This Row],[Time]],"mm-dd")</f>
        <v>11-06</v>
      </c>
      <c r="H668" s="36" t="b" cm="1">
        <f t="array" ref="H668">OR(WEEKDAY(UsageTable[[#This Row],[Time]])={1,7},NOT(ISERROR(VLOOKUP(DATE(YEAR(UsageTable[[#This Row],[Time]]),MONTH(UsageTable[[#This Row],[Time]]),DAY(UsageTable[[#This Row],[Time]])),Holidays[Date],1,FALSE()))))</f>
        <v>0</v>
      </c>
      <c r="I6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1.1000000000000001</v>
      </c>
      <c r="K6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69" spans="2:11" x14ac:dyDescent="0.3">
      <c r="B669" s="26">
        <v>44141</v>
      </c>
      <c r="C669" s="27">
        <v>44141.625</v>
      </c>
      <c r="D669" s="28">
        <v>1.28</v>
      </c>
      <c r="E669" s="15"/>
      <c r="F669" s="15"/>
      <c r="G669" s="36" t="str">
        <f>TEXT(UsageTable[[#This Row],[Time]],"mm-dd")</f>
        <v>11-06</v>
      </c>
      <c r="H669" s="36" t="b" cm="1">
        <f t="array" ref="H669">OR(WEEKDAY(UsageTable[[#This Row],[Time]])={1,7},NOT(ISERROR(VLOOKUP(DATE(YEAR(UsageTable[[#This Row],[Time]]),MONTH(UsageTable[[#This Row],[Time]]),DAY(UsageTable[[#This Row],[Time]])),Holidays[Date],1,FALSE()))))</f>
        <v>0</v>
      </c>
      <c r="I6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1.28</v>
      </c>
      <c r="K6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0" spans="2:11" x14ac:dyDescent="0.3">
      <c r="B670" s="29">
        <v>44141</v>
      </c>
      <c r="C670" s="30">
        <v>44141.666666666664</v>
      </c>
      <c r="D670" s="31">
        <v>1</v>
      </c>
      <c r="E670" s="15"/>
      <c r="F670" s="15"/>
      <c r="G670" s="36" t="str">
        <f>TEXT(UsageTable[[#This Row],[Time]],"mm-dd")</f>
        <v>11-06</v>
      </c>
      <c r="H670" s="36" t="b" cm="1">
        <f t="array" ref="H670">OR(WEEKDAY(UsageTable[[#This Row],[Time]])={1,7},NOT(ISERROR(VLOOKUP(DATE(YEAR(UsageTable[[#This Row],[Time]]),MONTH(UsageTable[[#This Row],[Time]]),DAY(UsageTable[[#This Row],[Time]])),Holidays[Date],1,FALSE()))))</f>
        <v>0</v>
      </c>
      <c r="I6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6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1" spans="2:11" x14ac:dyDescent="0.3">
      <c r="B671" s="26">
        <v>44141</v>
      </c>
      <c r="C671" s="27">
        <v>44141.708333333336</v>
      </c>
      <c r="D671" s="28">
        <v>0.89</v>
      </c>
      <c r="E671" s="15"/>
      <c r="F671" s="15"/>
      <c r="G671" s="36" t="str">
        <f>TEXT(UsageTable[[#This Row],[Time]],"mm-dd")</f>
        <v>11-06</v>
      </c>
      <c r="H671" s="36" t="b" cm="1">
        <f t="array" ref="H671">OR(WEEKDAY(UsageTable[[#This Row],[Time]])={1,7},NOT(ISERROR(VLOOKUP(DATE(YEAR(UsageTable[[#This Row],[Time]]),MONTH(UsageTable[[#This Row],[Time]]),DAY(UsageTable[[#This Row],[Time]])),Holidays[Date],1,FALSE()))))</f>
        <v>0</v>
      </c>
      <c r="I6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0.89</v>
      </c>
    </row>
    <row r="672" spans="2:11" x14ac:dyDescent="0.3">
      <c r="B672" s="29">
        <v>44141</v>
      </c>
      <c r="C672" s="30">
        <v>44141.75</v>
      </c>
      <c r="D672" s="31">
        <v>3.09</v>
      </c>
      <c r="E672" s="15"/>
      <c r="F672" s="15"/>
      <c r="G672" s="36" t="str">
        <f>TEXT(UsageTable[[#This Row],[Time]],"mm-dd")</f>
        <v>11-06</v>
      </c>
      <c r="H672" s="36" t="b" cm="1">
        <f t="array" ref="H672">OR(WEEKDAY(UsageTable[[#This Row],[Time]])={1,7},NOT(ISERROR(VLOOKUP(DATE(YEAR(UsageTable[[#This Row],[Time]]),MONTH(UsageTable[[#This Row],[Time]]),DAY(UsageTable[[#This Row],[Time]])),Holidays[Date],1,FALSE()))))</f>
        <v>0</v>
      </c>
      <c r="I6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6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3.09</v>
      </c>
    </row>
    <row r="673" spans="2:11" x14ac:dyDescent="0.3">
      <c r="B673" s="26">
        <v>44141</v>
      </c>
      <c r="C673" s="27">
        <v>44141.791666666664</v>
      </c>
      <c r="D673" s="28">
        <v>1.47</v>
      </c>
      <c r="E673" s="15"/>
      <c r="F673" s="15"/>
      <c r="G673" s="36" t="str">
        <f>TEXT(UsageTable[[#This Row],[Time]],"mm-dd")</f>
        <v>11-06</v>
      </c>
      <c r="H673" s="36" t="b" cm="1">
        <f t="array" ref="H673">OR(WEEKDAY(UsageTable[[#This Row],[Time]])={1,7},NOT(ISERROR(VLOOKUP(DATE(YEAR(UsageTable[[#This Row],[Time]]),MONTH(UsageTable[[#This Row],[Time]]),DAY(UsageTable[[#This Row],[Time]])),Holidays[Date],1,FALSE()))))</f>
        <v>0</v>
      </c>
      <c r="I6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6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4" spans="2:11" x14ac:dyDescent="0.3">
      <c r="B674" s="29">
        <v>44141</v>
      </c>
      <c r="C674" s="30">
        <v>44141.833333333336</v>
      </c>
      <c r="D674" s="31">
        <v>1.63</v>
      </c>
      <c r="E674" s="15"/>
      <c r="F674" s="15"/>
      <c r="G674" s="36" t="str">
        <f>TEXT(UsageTable[[#This Row],[Time]],"mm-dd")</f>
        <v>11-06</v>
      </c>
      <c r="H674" s="36" t="b" cm="1">
        <f t="array" ref="H674">OR(WEEKDAY(UsageTable[[#This Row],[Time]])={1,7},NOT(ISERROR(VLOOKUP(DATE(YEAR(UsageTable[[#This Row],[Time]]),MONTH(UsageTable[[#This Row],[Time]]),DAY(UsageTable[[#This Row],[Time]])),Holidays[Date],1,FALSE()))))</f>
        <v>0</v>
      </c>
      <c r="I6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1.63</v>
      </c>
      <c r="J6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5" spans="2:11" x14ac:dyDescent="0.3">
      <c r="B675" s="26">
        <v>44141</v>
      </c>
      <c r="C675" s="27">
        <v>44141.875</v>
      </c>
      <c r="D675" s="28">
        <v>1.55</v>
      </c>
      <c r="E675" s="15"/>
      <c r="F675" s="15"/>
      <c r="G675" s="36" t="str">
        <f>TEXT(UsageTable[[#This Row],[Time]],"mm-dd")</f>
        <v>11-06</v>
      </c>
      <c r="H675" s="36" t="b" cm="1">
        <f t="array" ref="H675">OR(WEEKDAY(UsageTable[[#This Row],[Time]])={1,7},NOT(ISERROR(VLOOKUP(DATE(YEAR(UsageTable[[#This Row],[Time]]),MONTH(UsageTable[[#This Row],[Time]]),DAY(UsageTable[[#This Row],[Time]])),Holidays[Date],1,FALSE()))))</f>
        <v>0</v>
      </c>
      <c r="I6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6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6" spans="2:11" x14ac:dyDescent="0.3">
      <c r="B676" s="29">
        <v>44141</v>
      </c>
      <c r="C676" s="30">
        <v>44141.916666666664</v>
      </c>
      <c r="D676" s="31">
        <v>0.71</v>
      </c>
      <c r="E676" s="15"/>
      <c r="F676" s="15"/>
      <c r="G676" s="36" t="str">
        <f>TEXT(UsageTable[[#This Row],[Time]],"mm-dd")</f>
        <v>11-06</v>
      </c>
      <c r="H676" s="36" t="b" cm="1">
        <f t="array" ref="H676">OR(WEEKDAY(UsageTable[[#This Row],[Time]])={1,7},NOT(ISERROR(VLOOKUP(DATE(YEAR(UsageTable[[#This Row],[Time]]),MONTH(UsageTable[[#This Row],[Time]]),DAY(UsageTable[[#This Row],[Time]])),Holidays[Date],1,FALSE()))))</f>
        <v>0</v>
      </c>
      <c r="I6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6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7" spans="2:11" x14ac:dyDescent="0.3">
      <c r="B677" s="26">
        <v>44141</v>
      </c>
      <c r="C677" s="27">
        <v>44141.958333333336</v>
      </c>
      <c r="D677" s="28">
        <v>1</v>
      </c>
      <c r="E677" s="15"/>
      <c r="F677" s="15"/>
      <c r="G677" s="36" t="str">
        <f>TEXT(UsageTable[[#This Row],[Time]],"mm-dd")</f>
        <v>11-06</v>
      </c>
      <c r="H677" s="36" t="b" cm="1">
        <f t="array" ref="H677">OR(WEEKDAY(UsageTable[[#This Row],[Time]])={1,7},NOT(ISERROR(VLOOKUP(DATE(YEAR(UsageTable[[#This Row],[Time]]),MONTH(UsageTable[[#This Row],[Time]]),DAY(UsageTable[[#This Row],[Time]])),Holidays[Date],1,FALSE()))))</f>
        <v>0</v>
      </c>
      <c r="I6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6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8" spans="2:11" x14ac:dyDescent="0.3">
      <c r="B678" s="29">
        <v>44142</v>
      </c>
      <c r="C678" s="30">
        <v>44142</v>
      </c>
      <c r="D678" s="31">
        <v>0.42</v>
      </c>
      <c r="E678" s="15"/>
      <c r="F678" s="15"/>
      <c r="G678" s="36" t="str">
        <f>TEXT(UsageTable[[#This Row],[Time]],"mm-dd")</f>
        <v>11-07</v>
      </c>
      <c r="H678" s="36" t="b" cm="1">
        <f t="array" ref="H678">OR(WEEKDAY(UsageTable[[#This Row],[Time]])={1,7},NOT(ISERROR(VLOOKUP(DATE(YEAR(UsageTable[[#This Row],[Time]]),MONTH(UsageTable[[#This Row],[Time]]),DAY(UsageTable[[#This Row],[Time]])),Holidays[Date],1,FALSE()))))</f>
        <v>1</v>
      </c>
      <c r="I6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6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79" spans="2:11" x14ac:dyDescent="0.3">
      <c r="B679" s="26">
        <v>44142</v>
      </c>
      <c r="C679" s="27">
        <v>44142.041666666664</v>
      </c>
      <c r="D679" s="28">
        <v>0.31</v>
      </c>
      <c r="E679" s="15"/>
      <c r="F679" s="15"/>
      <c r="G679" s="36" t="str">
        <f>TEXT(UsageTable[[#This Row],[Time]],"mm-dd")</f>
        <v>11-07</v>
      </c>
      <c r="H679" s="36" t="b" cm="1">
        <f t="array" ref="H679">OR(WEEKDAY(UsageTable[[#This Row],[Time]])={1,7},NOT(ISERROR(VLOOKUP(DATE(YEAR(UsageTable[[#This Row],[Time]]),MONTH(UsageTable[[#This Row],[Time]]),DAY(UsageTable[[#This Row],[Time]])),Holidays[Date],1,FALSE()))))</f>
        <v>1</v>
      </c>
      <c r="I6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6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0" spans="2:11" x14ac:dyDescent="0.3">
      <c r="B680" s="29">
        <v>44142</v>
      </c>
      <c r="C680" s="30">
        <v>44142.083333333336</v>
      </c>
      <c r="D680" s="31">
        <v>0.76</v>
      </c>
      <c r="E680" s="15"/>
      <c r="F680" s="15"/>
      <c r="G680" s="36" t="str">
        <f>TEXT(UsageTable[[#This Row],[Time]],"mm-dd")</f>
        <v>11-07</v>
      </c>
      <c r="H680" s="36" t="b" cm="1">
        <f t="array" ref="H680">OR(WEEKDAY(UsageTable[[#This Row],[Time]])={1,7},NOT(ISERROR(VLOOKUP(DATE(YEAR(UsageTable[[#This Row],[Time]]),MONTH(UsageTable[[#This Row],[Time]]),DAY(UsageTable[[#This Row],[Time]])),Holidays[Date],1,FALSE()))))</f>
        <v>1</v>
      </c>
      <c r="I6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6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1" spans="2:11" x14ac:dyDescent="0.3">
      <c r="B681" s="26">
        <v>44142</v>
      </c>
      <c r="C681" s="27">
        <v>44142.125</v>
      </c>
      <c r="D681" s="28">
        <v>0.31</v>
      </c>
      <c r="E681" s="15"/>
      <c r="F681" s="15"/>
      <c r="G681" s="36" t="str">
        <f>TEXT(UsageTable[[#This Row],[Time]],"mm-dd")</f>
        <v>11-07</v>
      </c>
      <c r="H681" s="36" t="b" cm="1">
        <f t="array" ref="H681">OR(WEEKDAY(UsageTable[[#This Row],[Time]])={1,7},NOT(ISERROR(VLOOKUP(DATE(YEAR(UsageTable[[#This Row],[Time]]),MONTH(UsageTable[[#This Row],[Time]]),DAY(UsageTable[[#This Row],[Time]])),Holidays[Date],1,FALSE()))))</f>
        <v>1</v>
      </c>
      <c r="I6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6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2" spans="2:11" x14ac:dyDescent="0.3">
      <c r="B682" s="29">
        <v>44142</v>
      </c>
      <c r="C682" s="30">
        <v>44142.166666666664</v>
      </c>
      <c r="D682" s="31">
        <v>0.34</v>
      </c>
      <c r="E682" s="15"/>
      <c r="F682" s="15"/>
      <c r="G682" s="36" t="str">
        <f>TEXT(UsageTable[[#This Row],[Time]],"mm-dd")</f>
        <v>11-07</v>
      </c>
      <c r="H682" s="36" t="b" cm="1">
        <f t="array" ref="H682">OR(WEEKDAY(UsageTable[[#This Row],[Time]])={1,7},NOT(ISERROR(VLOOKUP(DATE(YEAR(UsageTable[[#This Row],[Time]]),MONTH(UsageTable[[#This Row],[Time]]),DAY(UsageTable[[#This Row],[Time]])),Holidays[Date],1,FALSE()))))</f>
        <v>1</v>
      </c>
      <c r="I6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6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3" spans="2:11" x14ac:dyDescent="0.3">
      <c r="B683" s="26">
        <v>44142</v>
      </c>
      <c r="C683" s="27">
        <v>44142.208333333336</v>
      </c>
      <c r="D683" s="28">
        <v>0.76</v>
      </c>
      <c r="E683" s="15"/>
      <c r="F683" s="15"/>
      <c r="G683" s="36" t="str">
        <f>TEXT(UsageTable[[#This Row],[Time]],"mm-dd")</f>
        <v>11-07</v>
      </c>
      <c r="H683" s="36" t="b" cm="1">
        <f t="array" ref="H683">OR(WEEKDAY(UsageTable[[#This Row],[Time]])={1,7},NOT(ISERROR(VLOOKUP(DATE(YEAR(UsageTable[[#This Row],[Time]]),MONTH(UsageTable[[#This Row],[Time]]),DAY(UsageTable[[#This Row],[Time]])),Holidays[Date],1,FALSE()))))</f>
        <v>1</v>
      </c>
      <c r="I6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6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4" spans="2:11" x14ac:dyDescent="0.3">
      <c r="B684" s="29">
        <v>44142</v>
      </c>
      <c r="C684" s="30">
        <v>44142.25</v>
      </c>
      <c r="D684" s="31">
        <v>0.82</v>
      </c>
      <c r="E684" s="15"/>
      <c r="F684" s="15"/>
      <c r="G684" s="36" t="str">
        <f>TEXT(UsageTable[[#This Row],[Time]],"mm-dd")</f>
        <v>11-07</v>
      </c>
      <c r="H684" s="36" t="b" cm="1">
        <f t="array" ref="H684">OR(WEEKDAY(UsageTable[[#This Row],[Time]])={1,7},NOT(ISERROR(VLOOKUP(DATE(YEAR(UsageTable[[#This Row],[Time]]),MONTH(UsageTable[[#This Row],[Time]]),DAY(UsageTable[[#This Row],[Time]])),Holidays[Date],1,FALSE()))))</f>
        <v>1</v>
      </c>
      <c r="I6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6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5" spans="2:11" x14ac:dyDescent="0.3">
      <c r="B685" s="26">
        <v>44142</v>
      </c>
      <c r="C685" s="27">
        <v>44142.291666666664</v>
      </c>
      <c r="D685" s="28">
        <v>1.75</v>
      </c>
      <c r="E685" s="15"/>
      <c r="F685" s="15"/>
      <c r="G685" s="36" t="str">
        <f>TEXT(UsageTable[[#This Row],[Time]],"mm-dd")</f>
        <v>11-07</v>
      </c>
      <c r="H685" s="36" t="b" cm="1">
        <f t="array" ref="H685">OR(WEEKDAY(UsageTable[[#This Row],[Time]])={1,7},NOT(ISERROR(VLOOKUP(DATE(YEAR(UsageTable[[#This Row],[Time]]),MONTH(UsageTable[[#This Row],[Time]]),DAY(UsageTable[[#This Row],[Time]])),Holidays[Date],1,FALSE()))))</f>
        <v>1</v>
      </c>
      <c r="I6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6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6" spans="2:11" x14ac:dyDescent="0.3">
      <c r="B686" s="29">
        <v>44142</v>
      </c>
      <c r="C686" s="30">
        <v>44142.333333333336</v>
      </c>
      <c r="D686" s="31">
        <v>1</v>
      </c>
      <c r="E686" s="15"/>
      <c r="F686" s="15"/>
      <c r="G686" s="36" t="str">
        <f>TEXT(UsageTable[[#This Row],[Time]],"mm-dd")</f>
        <v>11-07</v>
      </c>
      <c r="H686" s="36" t="b" cm="1">
        <f t="array" ref="H686">OR(WEEKDAY(UsageTable[[#This Row],[Time]])={1,7},NOT(ISERROR(VLOOKUP(DATE(YEAR(UsageTable[[#This Row],[Time]]),MONTH(UsageTable[[#This Row],[Time]]),DAY(UsageTable[[#This Row],[Time]])),Holidays[Date],1,FALSE()))))</f>
        <v>1</v>
      </c>
      <c r="I6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6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7" spans="2:11" x14ac:dyDescent="0.3">
      <c r="B687" s="26">
        <v>44142</v>
      </c>
      <c r="C687" s="27">
        <v>44142.375</v>
      </c>
      <c r="D687" s="28">
        <v>1.55</v>
      </c>
      <c r="E687" s="15"/>
      <c r="F687" s="15"/>
      <c r="G687" s="36" t="str">
        <f>TEXT(UsageTable[[#This Row],[Time]],"mm-dd")</f>
        <v>11-07</v>
      </c>
      <c r="H687" s="36" t="b" cm="1">
        <f t="array" ref="H687">OR(WEEKDAY(UsageTable[[#This Row],[Time]])={1,7},NOT(ISERROR(VLOOKUP(DATE(YEAR(UsageTable[[#This Row],[Time]]),MONTH(UsageTable[[#This Row],[Time]]),DAY(UsageTable[[#This Row],[Time]])),Holidays[Date],1,FALSE()))))</f>
        <v>1</v>
      </c>
      <c r="I6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6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8" spans="2:11" x14ac:dyDescent="0.3">
      <c r="B688" s="29">
        <v>44142</v>
      </c>
      <c r="C688" s="30">
        <v>44142.416666666664</v>
      </c>
      <c r="D688" s="31">
        <v>0.67</v>
      </c>
      <c r="E688" s="15"/>
      <c r="F688" s="15"/>
      <c r="G688" s="36" t="str">
        <f>TEXT(UsageTable[[#This Row],[Time]],"mm-dd")</f>
        <v>11-07</v>
      </c>
      <c r="H688" s="36" t="b" cm="1">
        <f t="array" ref="H688">OR(WEEKDAY(UsageTable[[#This Row],[Time]])={1,7},NOT(ISERROR(VLOOKUP(DATE(YEAR(UsageTable[[#This Row],[Time]]),MONTH(UsageTable[[#This Row],[Time]]),DAY(UsageTable[[#This Row],[Time]])),Holidays[Date],1,FALSE()))))</f>
        <v>1</v>
      </c>
      <c r="I6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6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89" spans="2:11" x14ac:dyDescent="0.3">
      <c r="B689" s="26">
        <v>44142</v>
      </c>
      <c r="C689" s="27">
        <v>44142.458333333336</v>
      </c>
      <c r="D689" s="28">
        <v>1.78</v>
      </c>
      <c r="E689" s="15"/>
      <c r="F689" s="15"/>
      <c r="G689" s="36" t="str">
        <f>TEXT(UsageTable[[#This Row],[Time]],"mm-dd")</f>
        <v>11-07</v>
      </c>
      <c r="H689" s="36" t="b" cm="1">
        <f t="array" ref="H689">OR(WEEKDAY(UsageTable[[#This Row],[Time]])={1,7},NOT(ISERROR(VLOOKUP(DATE(YEAR(UsageTable[[#This Row],[Time]]),MONTH(UsageTable[[#This Row],[Time]]),DAY(UsageTable[[#This Row],[Time]])),Holidays[Date],1,FALSE()))))</f>
        <v>1</v>
      </c>
      <c r="I6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1.78</v>
      </c>
      <c r="J6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0" spans="2:11" x14ac:dyDescent="0.3">
      <c r="B690" s="29">
        <v>44142</v>
      </c>
      <c r="C690" s="30">
        <v>44142.5</v>
      </c>
      <c r="D690" s="31">
        <v>2.2000000000000002</v>
      </c>
      <c r="E690" s="15"/>
      <c r="F690" s="15"/>
      <c r="G690" s="36" t="str">
        <f>TEXT(UsageTable[[#This Row],[Time]],"mm-dd")</f>
        <v>11-07</v>
      </c>
      <c r="H690" s="36" t="b" cm="1">
        <f t="array" ref="H690">OR(WEEKDAY(UsageTable[[#This Row],[Time]])={1,7},NOT(ISERROR(VLOOKUP(DATE(YEAR(UsageTable[[#This Row],[Time]]),MONTH(UsageTable[[#This Row],[Time]]),DAY(UsageTable[[#This Row],[Time]])),Holidays[Date],1,FALSE()))))</f>
        <v>1</v>
      </c>
      <c r="I6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2.2000000000000002</v>
      </c>
      <c r="J6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1" spans="2:11" x14ac:dyDescent="0.3">
      <c r="B691" s="26">
        <v>44142</v>
      </c>
      <c r="C691" s="27">
        <v>44142.541666666664</v>
      </c>
      <c r="D691" s="28">
        <v>0.89</v>
      </c>
      <c r="E691" s="15"/>
      <c r="F691" s="15"/>
      <c r="G691" s="36" t="str">
        <f>TEXT(UsageTable[[#This Row],[Time]],"mm-dd")</f>
        <v>11-07</v>
      </c>
      <c r="H691" s="36" t="b" cm="1">
        <f t="array" ref="H691">OR(WEEKDAY(UsageTable[[#This Row],[Time]])={1,7},NOT(ISERROR(VLOOKUP(DATE(YEAR(UsageTable[[#This Row],[Time]]),MONTH(UsageTable[[#This Row],[Time]]),DAY(UsageTable[[#This Row],[Time]])),Holidays[Date],1,FALSE()))))</f>
        <v>1</v>
      </c>
      <c r="I6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6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2" spans="2:11" x14ac:dyDescent="0.3">
      <c r="B692" s="29">
        <v>44142</v>
      </c>
      <c r="C692" s="30">
        <v>44142.583333333336</v>
      </c>
      <c r="D692" s="31">
        <v>1.53</v>
      </c>
      <c r="E692" s="15"/>
      <c r="F692" s="15"/>
      <c r="G692" s="36" t="str">
        <f>TEXT(UsageTable[[#This Row],[Time]],"mm-dd")</f>
        <v>11-07</v>
      </c>
      <c r="H692" s="36" t="b" cm="1">
        <f t="array" ref="H692">OR(WEEKDAY(UsageTable[[#This Row],[Time]])={1,7},NOT(ISERROR(VLOOKUP(DATE(YEAR(UsageTable[[#This Row],[Time]]),MONTH(UsageTable[[#This Row],[Time]]),DAY(UsageTable[[#This Row],[Time]])),Holidays[Date],1,FALSE()))))</f>
        <v>1</v>
      </c>
      <c r="I6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6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3" spans="2:11" x14ac:dyDescent="0.3">
      <c r="B693" s="26">
        <v>44142</v>
      </c>
      <c r="C693" s="27">
        <v>44142.625</v>
      </c>
      <c r="D693" s="28">
        <v>2.8</v>
      </c>
      <c r="E693" s="15"/>
      <c r="F693" s="15"/>
      <c r="G693" s="36" t="str">
        <f>TEXT(UsageTable[[#This Row],[Time]],"mm-dd")</f>
        <v>11-07</v>
      </c>
      <c r="H693" s="36" t="b" cm="1">
        <f t="array" ref="H693">OR(WEEKDAY(UsageTable[[#This Row],[Time]])={1,7},NOT(ISERROR(VLOOKUP(DATE(YEAR(UsageTable[[#This Row],[Time]]),MONTH(UsageTable[[#This Row],[Time]]),DAY(UsageTable[[#This Row],[Time]])),Holidays[Date],1,FALSE()))))</f>
        <v>1</v>
      </c>
      <c r="I6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v>
      </c>
      <c r="J6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4" spans="2:11" x14ac:dyDescent="0.3">
      <c r="B694" s="29">
        <v>44142</v>
      </c>
      <c r="C694" s="30">
        <v>44142.666666666664</v>
      </c>
      <c r="D694" s="31">
        <v>1.88</v>
      </c>
      <c r="E694" s="15"/>
      <c r="F694" s="15"/>
      <c r="G694" s="36" t="str">
        <f>TEXT(UsageTable[[#This Row],[Time]],"mm-dd")</f>
        <v>11-07</v>
      </c>
      <c r="H694" s="36" t="b" cm="1">
        <f t="array" ref="H694">OR(WEEKDAY(UsageTable[[#This Row],[Time]])={1,7},NOT(ISERROR(VLOOKUP(DATE(YEAR(UsageTable[[#This Row],[Time]]),MONTH(UsageTable[[#This Row],[Time]]),DAY(UsageTable[[#This Row],[Time]])),Holidays[Date],1,FALSE()))))</f>
        <v>1</v>
      </c>
      <c r="I6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6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5" spans="2:11" x14ac:dyDescent="0.3">
      <c r="B695" s="26">
        <v>44142</v>
      </c>
      <c r="C695" s="27">
        <v>44142.708333333336</v>
      </c>
      <c r="D695" s="28">
        <v>1.58</v>
      </c>
      <c r="E695" s="15"/>
      <c r="F695" s="15"/>
      <c r="G695" s="36" t="str">
        <f>TEXT(UsageTable[[#This Row],[Time]],"mm-dd")</f>
        <v>11-07</v>
      </c>
      <c r="H695" s="36" t="b" cm="1">
        <f t="array" ref="H695">OR(WEEKDAY(UsageTable[[#This Row],[Time]])={1,7},NOT(ISERROR(VLOOKUP(DATE(YEAR(UsageTable[[#This Row],[Time]]),MONTH(UsageTable[[#This Row],[Time]]),DAY(UsageTable[[#This Row],[Time]])),Holidays[Date],1,FALSE()))))</f>
        <v>1</v>
      </c>
      <c r="I6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6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6" spans="2:11" x14ac:dyDescent="0.3">
      <c r="B696" s="29">
        <v>44142</v>
      </c>
      <c r="C696" s="30">
        <v>44142.75</v>
      </c>
      <c r="D696" s="31">
        <v>0.77</v>
      </c>
      <c r="E696" s="15"/>
      <c r="F696" s="15"/>
      <c r="G696" s="36" t="str">
        <f>TEXT(UsageTable[[#This Row],[Time]],"mm-dd")</f>
        <v>11-07</v>
      </c>
      <c r="H696" s="36" t="b" cm="1">
        <f t="array" ref="H696">OR(WEEKDAY(UsageTable[[#This Row],[Time]])={1,7},NOT(ISERROR(VLOOKUP(DATE(YEAR(UsageTable[[#This Row],[Time]]),MONTH(UsageTable[[#This Row],[Time]]),DAY(UsageTable[[#This Row],[Time]])),Holidays[Date],1,FALSE()))))</f>
        <v>1</v>
      </c>
      <c r="I6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6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7" spans="2:11" x14ac:dyDescent="0.3">
      <c r="B697" s="26">
        <v>44142</v>
      </c>
      <c r="C697" s="27">
        <v>44142.791666666664</v>
      </c>
      <c r="D697" s="28">
        <v>2.0299999999999998</v>
      </c>
      <c r="E697" s="15"/>
      <c r="F697" s="15"/>
      <c r="G697" s="36" t="str">
        <f>TEXT(UsageTable[[#This Row],[Time]],"mm-dd")</f>
        <v>11-07</v>
      </c>
      <c r="H697" s="36" t="b" cm="1">
        <f t="array" ref="H697">OR(WEEKDAY(UsageTable[[#This Row],[Time]])={1,7},NOT(ISERROR(VLOOKUP(DATE(YEAR(UsageTable[[#This Row],[Time]]),MONTH(UsageTable[[#This Row],[Time]]),DAY(UsageTable[[#This Row],[Time]])),Holidays[Date],1,FALSE()))))</f>
        <v>1</v>
      </c>
      <c r="I6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2.0299999999999998</v>
      </c>
      <c r="J6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8" spans="2:11" x14ac:dyDescent="0.3">
      <c r="B698" s="29">
        <v>44142</v>
      </c>
      <c r="C698" s="30">
        <v>44142.833333333336</v>
      </c>
      <c r="D698" s="31">
        <v>1.26</v>
      </c>
      <c r="E698" s="15"/>
      <c r="F698" s="15"/>
      <c r="G698" s="36" t="str">
        <f>TEXT(UsageTable[[#This Row],[Time]],"mm-dd")</f>
        <v>11-07</v>
      </c>
      <c r="H698" s="36" t="b" cm="1">
        <f t="array" ref="H698">OR(WEEKDAY(UsageTable[[#This Row],[Time]])={1,7},NOT(ISERROR(VLOOKUP(DATE(YEAR(UsageTable[[#This Row],[Time]]),MONTH(UsageTable[[#This Row],[Time]]),DAY(UsageTable[[#This Row],[Time]])),Holidays[Date],1,FALSE()))))</f>
        <v>1</v>
      </c>
      <c r="I6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6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699" spans="2:11" x14ac:dyDescent="0.3">
      <c r="B699" s="26">
        <v>44142</v>
      </c>
      <c r="C699" s="27">
        <v>44142.875</v>
      </c>
      <c r="D699" s="28">
        <v>0.6</v>
      </c>
      <c r="E699" s="15"/>
      <c r="F699" s="15"/>
      <c r="G699" s="36" t="str">
        <f>TEXT(UsageTable[[#This Row],[Time]],"mm-dd")</f>
        <v>11-07</v>
      </c>
      <c r="H699" s="36" t="b" cm="1">
        <f t="array" ref="H699">OR(WEEKDAY(UsageTable[[#This Row],[Time]])={1,7},NOT(ISERROR(VLOOKUP(DATE(YEAR(UsageTable[[#This Row],[Time]]),MONTH(UsageTable[[#This Row],[Time]]),DAY(UsageTable[[#This Row],[Time]])),Holidays[Date],1,FALSE()))))</f>
        <v>1</v>
      </c>
      <c r="I6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6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6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0" spans="2:11" x14ac:dyDescent="0.3">
      <c r="B700" s="29">
        <v>44142</v>
      </c>
      <c r="C700" s="30">
        <v>44142.916666666664</v>
      </c>
      <c r="D700" s="31">
        <v>1.43</v>
      </c>
      <c r="E700" s="15"/>
      <c r="F700" s="15"/>
      <c r="G700" s="36" t="str">
        <f>TEXT(UsageTable[[#This Row],[Time]],"mm-dd")</f>
        <v>11-07</v>
      </c>
      <c r="H700" s="36" t="b" cm="1">
        <f t="array" ref="H700">OR(WEEKDAY(UsageTable[[#This Row],[Time]])={1,7},NOT(ISERROR(VLOOKUP(DATE(YEAR(UsageTable[[#This Row],[Time]]),MONTH(UsageTable[[#This Row],[Time]]),DAY(UsageTable[[#This Row],[Time]])),Holidays[Date],1,FALSE()))))</f>
        <v>1</v>
      </c>
      <c r="I7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7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1" spans="2:11" x14ac:dyDescent="0.3">
      <c r="B701" s="26">
        <v>44142</v>
      </c>
      <c r="C701" s="27">
        <v>44142.958333333336</v>
      </c>
      <c r="D701" s="28">
        <v>0.6</v>
      </c>
      <c r="E701" s="15"/>
      <c r="F701" s="15"/>
      <c r="G701" s="36" t="str">
        <f>TEXT(UsageTable[[#This Row],[Time]],"mm-dd")</f>
        <v>11-07</v>
      </c>
      <c r="H701" s="36" t="b" cm="1">
        <f t="array" ref="H701">OR(WEEKDAY(UsageTable[[#This Row],[Time]])={1,7},NOT(ISERROR(VLOOKUP(DATE(YEAR(UsageTable[[#This Row],[Time]]),MONTH(UsageTable[[#This Row],[Time]]),DAY(UsageTable[[#This Row],[Time]])),Holidays[Date],1,FALSE()))))</f>
        <v>1</v>
      </c>
      <c r="I7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7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2" spans="2:11" x14ac:dyDescent="0.3">
      <c r="B702" s="29">
        <v>44143</v>
      </c>
      <c r="C702" s="30">
        <v>44143</v>
      </c>
      <c r="D702" s="31">
        <v>0.95</v>
      </c>
      <c r="E702" s="15"/>
      <c r="F702" s="15"/>
      <c r="G702" s="36" t="str">
        <f>TEXT(UsageTable[[#This Row],[Time]],"mm-dd")</f>
        <v>11-08</v>
      </c>
      <c r="H702" s="36" t="b" cm="1">
        <f t="array" ref="H702">OR(WEEKDAY(UsageTable[[#This Row],[Time]])={1,7},NOT(ISERROR(VLOOKUP(DATE(YEAR(UsageTable[[#This Row],[Time]]),MONTH(UsageTable[[#This Row],[Time]]),DAY(UsageTable[[#This Row],[Time]])),Holidays[Date],1,FALSE()))))</f>
        <v>1</v>
      </c>
      <c r="I7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7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3" spans="2:11" x14ac:dyDescent="0.3">
      <c r="B703" s="26">
        <v>44143</v>
      </c>
      <c r="C703" s="27">
        <v>44143.041666666664</v>
      </c>
      <c r="D703" s="28">
        <v>0.39</v>
      </c>
      <c r="E703" s="15"/>
      <c r="F703" s="15"/>
      <c r="G703" s="36" t="str">
        <f>TEXT(UsageTable[[#This Row],[Time]],"mm-dd")</f>
        <v>11-08</v>
      </c>
      <c r="H703" s="36" t="b" cm="1">
        <f t="array" ref="H703">OR(WEEKDAY(UsageTable[[#This Row],[Time]])={1,7},NOT(ISERROR(VLOOKUP(DATE(YEAR(UsageTable[[#This Row],[Time]]),MONTH(UsageTable[[#This Row],[Time]]),DAY(UsageTable[[#This Row],[Time]])),Holidays[Date],1,FALSE()))))</f>
        <v>1</v>
      </c>
      <c r="I7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7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4" spans="2:11" x14ac:dyDescent="0.3">
      <c r="B704" s="29">
        <v>44143</v>
      </c>
      <c r="C704" s="30">
        <v>44143.083333333336</v>
      </c>
      <c r="D704" s="31">
        <v>0.76</v>
      </c>
      <c r="E704" s="15"/>
      <c r="F704" s="15"/>
      <c r="G704" s="36" t="str">
        <f>TEXT(UsageTable[[#This Row],[Time]],"mm-dd")</f>
        <v>11-08</v>
      </c>
      <c r="H704" s="36" t="b" cm="1">
        <f t="array" ref="H704">OR(WEEKDAY(UsageTable[[#This Row],[Time]])={1,7},NOT(ISERROR(VLOOKUP(DATE(YEAR(UsageTable[[#This Row],[Time]]),MONTH(UsageTable[[#This Row],[Time]]),DAY(UsageTable[[#This Row],[Time]])),Holidays[Date],1,FALSE()))))</f>
        <v>1</v>
      </c>
      <c r="I7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7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5" spans="2:11" x14ac:dyDescent="0.3">
      <c r="B705" s="26">
        <v>44143</v>
      </c>
      <c r="C705" s="27">
        <v>44143.125</v>
      </c>
      <c r="D705" s="28">
        <v>0.37</v>
      </c>
      <c r="E705" s="15"/>
      <c r="F705" s="15"/>
      <c r="G705" s="36" t="str">
        <f>TEXT(UsageTable[[#This Row],[Time]],"mm-dd")</f>
        <v>11-08</v>
      </c>
      <c r="H705" s="36" t="b" cm="1">
        <f t="array" ref="H705">OR(WEEKDAY(UsageTable[[#This Row],[Time]])={1,7},NOT(ISERROR(VLOOKUP(DATE(YEAR(UsageTable[[#This Row],[Time]]),MONTH(UsageTable[[#This Row],[Time]]),DAY(UsageTable[[#This Row],[Time]])),Holidays[Date],1,FALSE()))))</f>
        <v>1</v>
      </c>
      <c r="I7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7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6" spans="2:11" x14ac:dyDescent="0.3">
      <c r="B706" s="29">
        <v>44143</v>
      </c>
      <c r="C706" s="30">
        <v>44143.166666666664</v>
      </c>
      <c r="D706" s="31">
        <v>0.28999999999999998</v>
      </c>
      <c r="E706" s="15"/>
      <c r="F706" s="15"/>
      <c r="G706" s="36" t="str">
        <f>TEXT(UsageTable[[#This Row],[Time]],"mm-dd")</f>
        <v>11-08</v>
      </c>
      <c r="H706" s="36" t="b" cm="1">
        <f t="array" ref="H706">OR(WEEKDAY(UsageTable[[#This Row],[Time]])={1,7},NOT(ISERROR(VLOOKUP(DATE(YEAR(UsageTable[[#This Row],[Time]]),MONTH(UsageTable[[#This Row],[Time]]),DAY(UsageTable[[#This Row],[Time]])),Holidays[Date],1,FALSE()))))</f>
        <v>1</v>
      </c>
      <c r="I7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7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7" spans="2:11" x14ac:dyDescent="0.3">
      <c r="B707" s="26">
        <v>44143</v>
      </c>
      <c r="C707" s="27">
        <v>44143.208333333336</v>
      </c>
      <c r="D707" s="28">
        <v>0.39</v>
      </c>
      <c r="E707" s="15"/>
      <c r="F707" s="15"/>
      <c r="G707" s="36" t="str">
        <f>TEXT(UsageTable[[#This Row],[Time]],"mm-dd")</f>
        <v>11-08</v>
      </c>
      <c r="H707" s="36" t="b" cm="1">
        <f t="array" ref="H707">OR(WEEKDAY(UsageTable[[#This Row],[Time]])={1,7},NOT(ISERROR(VLOOKUP(DATE(YEAR(UsageTable[[#This Row],[Time]]),MONTH(UsageTable[[#This Row],[Time]]),DAY(UsageTable[[#This Row],[Time]])),Holidays[Date],1,FALSE()))))</f>
        <v>1</v>
      </c>
      <c r="I7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7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8" spans="2:11" x14ac:dyDescent="0.3">
      <c r="B708" s="29">
        <v>44143</v>
      </c>
      <c r="C708" s="30">
        <v>44143.25</v>
      </c>
      <c r="D708" s="31">
        <v>3.08</v>
      </c>
      <c r="E708" s="15"/>
      <c r="F708" s="15"/>
      <c r="G708" s="36" t="str">
        <f>TEXT(UsageTable[[#This Row],[Time]],"mm-dd")</f>
        <v>11-08</v>
      </c>
      <c r="H708" s="36" t="b" cm="1">
        <f t="array" ref="H708">OR(WEEKDAY(UsageTable[[#This Row],[Time]])={1,7},NOT(ISERROR(VLOOKUP(DATE(YEAR(UsageTable[[#This Row],[Time]]),MONTH(UsageTable[[#This Row],[Time]]),DAY(UsageTable[[#This Row],[Time]])),Holidays[Date],1,FALSE()))))</f>
        <v>1</v>
      </c>
      <c r="I7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3.08</v>
      </c>
      <c r="J7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09" spans="2:11" x14ac:dyDescent="0.3">
      <c r="B709" s="26">
        <v>44143</v>
      </c>
      <c r="C709" s="27">
        <v>44143.291666666664</v>
      </c>
      <c r="D709" s="28">
        <v>4.2</v>
      </c>
      <c r="E709" s="15"/>
      <c r="F709" s="15"/>
      <c r="G709" s="36" t="str">
        <f>TEXT(UsageTable[[#This Row],[Time]],"mm-dd")</f>
        <v>11-08</v>
      </c>
      <c r="H709" s="36" t="b" cm="1">
        <f t="array" ref="H709">OR(WEEKDAY(UsageTable[[#This Row],[Time]])={1,7},NOT(ISERROR(VLOOKUP(DATE(YEAR(UsageTable[[#This Row],[Time]]),MONTH(UsageTable[[#This Row],[Time]]),DAY(UsageTable[[#This Row],[Time]])),Holidays[Date],1,FALSE()))))</f>
        <v>1</v>
      </c>
      <c r="I7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v>
      </c>
      <c r="J7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0" spans="2:11" x14ac:dyDescent="0.3">
      <c r="B710" s="29">
        <v>44143</v>
      </c>
      <c r="C710" s="30">
        <v>44143.333333333336</v>
      </c>
      <c r="D710" s="31">
        <v>1.44</v>
      </c>
      <c r="E710" s="15"/>
      <c r="F710" s="15"/>
      <c r="G710" s="36" t="str">
        <f>TEXT(UsageTable[[#This Row],[Time]],"mm-dd")</f>
        <v>11-08</v>
      </c>
      <c r="H710" s="36" t="b" cm="1">
        <f t="array" ref="H710">OR(WEEKDAY(UsageTable[[#This Row],[Time]])={1,7},NOT(ISERROR(VLOOKUP(DATE(YEAR(UsageTable[[#This Row],[Time]]),MONTH(UsageTable[[#This Row],[Time]]),DAY(UsageTable[[#This Row],[Time]])),Holidays[Date],1,FALSE()))))</f>
        <v>1</v>
      </c>
      <c r="I7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7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1" spans="2:11" x14ac:dyDescent="0.3">
      <c r="B711" s="26">
        <v>44143</v>
      </c>
      <c r="C711" s="27">
        <v>44143.375</v>
      </c>
      <c r="D711" s="28">
        <v>2.27</v>
      </c>
      <c r="E711" s="15"/>
      <c r="F711" s="15"/>
      <c r="G711" s="36" t="str">
        <f>TEXT(UsageTable[[#This Row],[Time]],"mm-dd")</f>
        <v>11-08</v>
      </c>
      <c r="H711" s="36" t="b" cm="1">
        <f t="array" ref="H711">OR(WEEKDAY(UsageTable[[#This Row],[Time]])={1,7},NOT(ISERROR(VLOOKUP(DATE(YEAR(UsageTable[[#This Row],[Time]]),MONTH(UsageTable[[#This Row],[Time]]),DAY(UsageTable[[#This Row],[Time]])),Holidays[Date],1,FALSE()))))</f>
        <v>1</v>
      </c>
      <c r="I7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v>
      </c>
      <c r="J7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2" spans="2:11" x14ac:dyDescent="0.3">
      <c r="B712" s="29">
        <v>44143</v>
      </c>
      <c r="C712" s="30">
        <v>44143.416666666664</v>
      </c>
      <c r="D712" s="31">
        <v>1.25</v>
      </c>
      <c r="E712" s="15"/>
      <c r="F712" s="15"/>
      <c r="G712" s="36" t="str">
        <f>TEXT(UsageTable[[#This Row],[Time]],"mm-dd")</f>
        <v>11-08</v>
      </c>
      <c r="H712" s="36" t="b" cm="1">
        <f t="array" ref="H712">OR(WEEKDAY(UsageTable[[#This Row],[Time]])={1,7},NOT(ISERROR(VLOOKUP(DATE(YEAR(UsageTable[[#This Row],[Time]]),MONTH(UsageTable[[#This Row],[Time]]),DAY(UsageTable[[#This Row],[Time]])),Holidays[Date],1,FALSE()))))</f>
        <v>1</v>
      </c>
      <c r="I7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7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3" spans="2:11" x14ac:dyDescent="0.3">
      <c r="B713" s="26">
        <v>44143</v>
      </c>
      <c r="C713" s="27">
        <v>44143.458333333336</v>
      </c>
      <c r="D713" s="28">
        <v>0.54</v>
      </c>
      <c r="E713" s="15"/>
      <c r="F713" s="15"/>
      <c r="G713" s="36" t="str">
        <f>TEXT(UsageTable[[#This Row],[Time]],"mm-dd")</f>
        <v>11-08</v>
      </c>
      <c r="H713" s="36" t="b" cm="1">
        <f t="array" ref="H713">OR(WEEKDAY(UsageTable[[#This Row],[Time]])={1,7},NOT(ISERROR(VLOOKUP(DATE(YEAR(UsageTable[[#This Row],[Time]]),MONTH(UsageTable[[#This Row],[Time]]),DAY(UsageTable[[#This Row],[Time]])),Holidays[Date],1,FALSE()))))</f>
        <v>1</v>
      </c>
      <c r="I7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7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4" spans="2:11" x14ac:dyDescent="0.3">
      <c r="B714" s="29">
        <v>44143</v>
      </c>
      <c r="C714" s="30">
        <v>44143.5</v>
      </c>
      <c r="D714" s="31">
        <v>0.42</v>
      </c>
      <c r="E714" s="15"/>
      <c r="F714" s="15"/>
      <c r="G714" s="36" t="str">
        <f>TEXT(UsageTable[[#This Row],[Time]],"mm-dd")</f>
        <v>11-08</v>
      </c>
      <c r="H714" s="36" t="b" cm="1">
        <f t="array" ref="H714">OR(WEEKDAY(UsageTable[[#This Row],[Time]])={1,7},NOT(ISERROR(VLOOKUP(DATE(YEAR(UsageTable[[#This Row],[Time]]),MONTH(UsageTable[[#This Row],[Time]]),DAY(UsageTable[[#This Row],[Time]])),Holidays[Date],1,FALSE()))))</f>
        <v>1</v>
      </c>
      <c r="I7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7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5" spans="2:11" x14ac:dyDescent="0.3">
      <c r="B715" s="26">
        <v>44143</v>
      </c>
      <c r="C715" s="27">
        <v>44143.541666666664</v>
      </c>
      <c r="D715" s="28">
        <v>1.28</v>
      </c>
      <c r="E715" s="15"/>
      <c r="F715" s="15"/>
      <c r="G715" s="36" t="str">
        <f>TEXT(UsageTable[[#This Row],[Time]],"mm-dd")</f>
        <v>11-08</v>
      </c>
      <c r="H715" s="36" t="b" cm="1">
        <f t="array" ref="H715">OR(WEEKDAY(UsageTable[[#This Row],[Time]])={1,7},NOT(ISERROR(VLOOKUP(DATE(YEAR(UsageTable[[#This Row],[Time]]),MONTH(UsageTable[[#This Row],[Time]]),DAY(UsageTable[[#This Row],[Time]])),Holidays[Date],1,FALSE()))))</f>
        <v>1</v>
      </c>
      <c r="I7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7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6" spans="2:11" x14ac:dyDescent="0.3">
      <c r="B716" s="29">
        <v>44143</v>
      </c>
      <c r="C716" s="30">
        <v>44143.583333333336</v>
      </c>
      <c r="D716" s="31">
        <v>0.43</v>
      </c>
      <c r="E716" s="15"/>
      <c r="F716" s="15"/>
      <c r="G716" s="36" t="str">
        <f>TEXT(UsageTable[[#This Row],[Time]],"mm-dd")</f>
        <v>11-08</v>
      </c>
      <c r="H716" s="36" t="b" cm="1">
        <f t="array" ref="H716">OR(WEEKDAY(UsageTable[[#This Row],[Time]])={1,7},NOT(ISERROR(VLOOKUP(DATE(YEAR(UsageTable[[#This Row],[Time]]),MONTH(UsageTable[[#This Row],[Time]]),DAY(UsageTable[[#This Row],[Time]])),Holidays[Date],1,FALSE()))))</f>
        <v>1</v>
      </c>
      <c r="I7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7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7" spans="2:11" x14ac:dyDescent="0.3">
      <c r="B717" s="26">
        <v>44143</v>
      </c>
      <c r="C717" s="27">
        <v>44143.625</v>
      </c>
      <c r="D717" s="28">
        <v>1.1000000000000001</v>
      </c>
      <c r="E717" s="15"/>
      <c r="F717" s="15"/>
      <c r="G717" s="36" t="str">
        <f>TEXT(UsageTable[[#This Row],[Time]],"mm-dd")</f>
        <v>11-08</v>
      </c>
      <c r="H717" s="36" t="b" cm="1">
        <f t="array" ref="H717">OR(WEEKDAY(UsageTable[[#This Row],[Time]])={1,7},NOT(ISERROR(VLOOKUP(DATE(YEAR(UsageTable[[#This Row],[Time]]),MONTH(UsageTable[[#This Row],[Time]]),DAY(UsageTable[[#This Row],[Time]])),Holidays[Date],1,FALSE()))))</f>
        <v>1</v>
      </c>
      <c r="I7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7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8" spans="2:11" x14ac:dyDescent="0.3">
      <c r="B718" s="29">
        <v>44143</v>
      </c>
      <c r="C718" s="30">
        <v>44143.666666666664</v>
      </c>
      <c r="D718" s="31">
        <v>6.07</v>
      </c>
      <c r="E718" s="15"/>
      <c r="F718" s="15"/>
      <c r="G718" s="36" t="str">
        <f>TEXT(UsageTable[[#This Row],[Time]],"mm-dd")</f>
        <v>11-08</v>
      </c>
      <c r="H718" s="36" t="b" cm="1">
        <f t="array" ref="H718">OR(WEEKDAY(UsageTable[[#This Row],[Time]])={1,7},NOT(ISERROR(VLOOKUP(DATE(YEAR(UsageTable[[#This Row],[Time]]),MONTH(UsageTable[[#This Row],[Time]]),DAY(UsageTable[[#This Row],[Time]])),Holidays[Date],1,FALSE()))))</f>
        <v>1</v>
      </c>
      <c r="I7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6.07</v>
      </c>
      <c r="J7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19" spans="2:11" x14ac:dyDescent="0.3">
      <c r="B719" s="26">
        <v>44143</v>
      </c>
      <c r="C719" s="27">
        <v>44143.708333333336</v>
      </c>
      <c r="D719" s="28">
        <v>2.1800000000000002</v>
      </c>
      <c r="E719" s="15"/>
      <c r="F719" s="15"/>
      <c r="G719" s="36" t="str">
        <f>TEXT(UsageTable[[#This Row],[Time]],"mm-dd")</f>
        <v>11-08</v>
      </c>
      <c r="H719" s="36" t="b" cm="1">
        <f t="array" ref="H719">OR(WEEKDAY(UsageTable[[#This Row],[Time]])={1,7},NOT(ISERROR(VLOOKUP(DATE(YEAR(UsageTable[[#This Row],[Time]]),MONTH(UsageTable[[#This Row],[Time]]),DAY(UsageTable[[#This Row],[Time]])),Holidays[Date],1,FALSE()))))</f>
        <v>1</v>
      </c>
      <c r="I7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7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0" spans="2:11" x14ac:dyDescent="0.3">
      <c r="B720" s="29">
        <v>44143</v>
      </c>
      <c r="C720" s="30">
        <v>44143.75</v>
      </c>
      <c r="D720" s="31">
        <v>2.4</v>
      </c>
      <c r="E720" s="15"/>
      <c r="F720" s="15"/>
      <c r="G720" s="36" t="str">
        <f>TEXT(UsageTable[[#This Row],[Time]],"mm-dd")</f>
        <v>11-08</v>
      </c>
      <c r="H720" s="36" t="b" cm="1">
        <f t="array" ref="H720">OR(WEEKDAY(UsageTable[[#This Row],[Time]])={1,7},NOT(ISERROR(VLOOKUP(DATE(YEAR(UsageTable[[#This Row],[Time]]),MONTH(UsageTable[[#This Row],[Time]]),DAY(UsageTable[[#This Row],[Time]])),Holidays[Date],1,FALSE()))))</f>
        <v>1</v>
      </c>
      <c r="I7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7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1" spans="2:11" x14ac:dyDescent="0.3">
      <c r="B721" s="26">
        <v>44143</v>
      </c>
      <c r="C721" s="27">
        <v>44143.791666666664</v>
      </c>
      <c r="D721" s="28">
        <v>1.74</v>
      </c>
      <c r="E721" s="15"/>
      <c r="F721" s="15"/>
      <c r="G721" s="36" t="str">
        <f>TEXT(UsageTable[[#This Row],[Time]],"mm-dd")</f>
        <v>11-08</v>
      </c>
      <c r="H721" s="36" t="b" cm="1">
        <f t="array" ref="H721">OR(WEEKDAY(UsageTable[[#This Row],[Time]])={1,7},NOT(ISERROR(VLOOKUP(DATE(YEAR(UsageTable[[#This Row],[Time]]),MONTH(UsageTable[[#This Row],[Time]]),DAY(UsageTable[[#This Row],[Time]])),Holidays[Date],1,FALSE()))))</f>
        <v>1</v>
      </c>
      <c r="I7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7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2" spans="2:11" x14ac:dyDescent="0.3">
      <c r="B722" s="29">
        <v>44143</v>
      </c>
      <c r="C722" s="30">
        <v>44143.833333333336</v>
      </c>
      <c r="D722" s="31">
        <v>1.7</v>
      </c>
      <c r="E722" s="15"/>
      <c r="F722" s="15"/>
      <c r="G722" s="36" t="str">
        <f>TEXT(UsageTable[[#This Row],[Time]],"mm-dd")</f>
        <v>11-08</v>
      </c>
      <c r="H722" s="36" t="b" cm="1">
        <f t="array" ref="H722">OR(WEEKDAY(UsageTable[[#This Row],[Time]])={1,7},NOT(ISERROR(VLOOKUP(DATE(YEAR(UsageTable[[#This Row],[Time]]),MONTH(UsageTable[[#This Row],[Time]]),DAY(UsageTable[[#This Row],[Time]])),Holidays[Date],1,FALSE()))))</f>
        <v>1</v>
      </c>
      <c r="I7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7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3" spans="2:11" x14ac:dyDescent="0.3">
      <c r="B723" s="26">
        <v>44143</v>
      </c>
      <c r="C723" s="27">
        <v>44143.875</v>
      </c>
      <c r="D723" s="28">
        <v>1.1299999999999999</v>
      </c>
      <c r="E723" s="15"/>
      <c r="F723" s="15"/>
      <c r="G723" s="36" t="str">
        <f>TEXT(UsageTable[[#This Row],[Time]],"mm-dd")</f>
        <v>11-08</v>
      </c>
      <c r="H723" s="36" t="b" cm="1">
        <f t="array" ref="H723">OR(WEEKDAY(UsageTable[[#This Row],[Time]])={1,7},NOT(ISERROR(VLOOKUP(DATE(YEAR(UsageTable[[#This Row],[Time]]),MONTH(UsageTable[[#This Row],[Time]]),DAY(UsageTable[[#This Row],[Time]])),Holidays[Date],1,FALSE()))))</f>
        <v>1</v>
      </c>
      <c r="I7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7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4" spans="2:11" x14ac:dyDescent="0.3">
      <c r="B724" s="29">
        <v>44143</v>
      </c>
      <c r="C724" s="30">
        <v>44143.916666666664</v>
      </c>
      <c r="D724" s="31">
        <v>0.39</v>
      </c>
      <c r="E724" s="15"/>
      <c r="F724" s="15"/>
      <c r="G724" s="36" t="str">
        <f>TEXT(UsageTable[[#This Row],[Time]],"mm-dd")</f>
        <v>11-08</v>
      </c>
      <c r="H724" s="36" t="b" cm="1">
        <f t="array" ref="H724">OR(WEEKDAY(UsageTable[[#This Row],[Time]])={1,7},NOT(ISERROR(VLOOKUP(DATE(YEAR(UsageTable[[#This Row],[Time]]),MONTH(UsageTable[[#This Row],[Time]]),DAY(UsageTable[[#This Row],[Time]])),Holidays[Date],1,FALSE()))))</f>
        <v>1</v>
      </c>
      <c r="I7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7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5" spans="2:11" x14ac:dyDescent="0.3">
      <c r="B725" s="26">
        <v>44143</v>
      </c>
      <c r="C725" s="33">
        <v>44143.958333333336</v>
      </c>
      <c r="D725" s="28">
        <v>0.79</v>
      </c>
      <c r="E725" s="15"/>
      <c r="F725" s="15"/>
      <c r="G725" s="36" t="str">
        <f>TEXT(UsageTable[[#This Row],[Time]],"mm-dd")</f>
        <v>11-08</v>
      </c>
      <c r="H725" s="36" t="b" cm="1">
        <f t="array" ref="H725">OR(WEEKDAY(UsageTable[[#This Row],[Time]])={1,7},NOT(ISERROR(VLOOKUP(DATE(YEAR(UsageTable[[#This Row],[Time]]),MONTH(UsageTable[[#This Row],[Time]]),DAY(UsageTable[[#This Row],[Time]])),Holidays[Date],1,FALSE()))))</f>
        <v>1</v>
      </c>
      <c r="I7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7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6" spans="2:11" x14ac:dyDescent="0.3">
      <c r="B726" s="29">
        <v>44144</v>
      </c>
      <c r="C726" s="34">
        <v>44144</v>
      </c>
      <c r="D726" s="31">
        <v>0.31</v>
      </c>
      <c r="E726" s="15"/>
      <c r="F726" s="15"/>
      <c r="G726" s="36" t="str">
        <f>TEXT(UsageTable[[#This Row],[Time]],"mm-dd")</f>
        <v>11-09</v>
      </c>
      <c r="H726" s="36" t="b" cm="1">
        <f t="array" ref="H726">OR(WEEKDAY(UsageTable[[#This Row],[Time]])={1,7},NOT(ISERROR(VLOOKUP(DATE(YEAR(UsageTable[[#This Row],[Time]]),MONTH(UsageTable[[#This Row],[Time]]),DAY(UsageTable[[#This Row],[Time]])),Holidays[Date],1,FALSE()))))</f>
        <v>0</v>
      </c>
      <c r="I7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7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7" spans="2:11" x14ac:dyDescent="0.3">
      <c r="B727" s="26">
        <v>44144</v>
      </c>
      <c r="C727" s="33">
        <v>44144.041666666664</v>
      </c>
      <c r="D727" s="28">
        <v>0.36</v>
      </c>
      <c r="E727" s="15"/>
      <c r="F727" s="15"/>
      <c r="G727" s="36" t="str">
        <f>TEXT(UsageTable[[#This Row],[Time]],"mm-dd")</f>
        <v>11-09</v>
      </c>
      <c r="H727" s="36" t="b" cm="1">
        <f t="array" ref="H727">OR(WEEKDAY(UsageTable[[#This Row],[Time]])={1,7},NOT(ISERROR(VLOOKUP(DATE(YEAR(UsageTable[[#This Row],[Time]]),MONTH(UsageTable[[#This Row],[Time]]),DAY(UsageTable[[#This Row],[Time]])),Holidays[Date],1,FALSE()))))</f>
        <v>0</v>
      </c>
      <c r="I7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7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8" spans="2:11" x14ac:dyDescent="0.3">
      <c r="B728" s="29">
        <v>44144</v>
      </c>
      <c r="C728" s="34">
        <v>44144.083333333336</v>
      </c>
      <c r="D728" s="31">
        <v>0.33</v>
      </c>
      <c r="E728" s="15"/>
      <c r="F728" s="15"/>
      <c r="G728" s="36" t="str">
        <f>TEXT(UsageTable[[#This Row],[Time]],"mm-dd")</f>
        <v>11-09</v>
      </c>
      <c r="H728" s="36" t="b" cm="1">
        <f t="array" ref="H728">OR(WEEKDAY(UsageTable[[#This Row],[Time]])={1,7},NOT(ISERROR(VLOOKUP(DATE(YEAR(UsageTable[[#This Row],[Time]]),MONTH(UsageTable[[#This Row],[Time]]),DAY(UsageTable[[#This Row],[Time]])),Holidays[Date],1,FALSE()))))</f>
        <v>0</v>
      </c>
      <c r="I7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7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29" spans="2:11" x14ac:dyDescent="0.3">
      <c r="B729" s="26">
        <v>44144</v>
      </c>
      <c r="C729" s="33">
        <v>44144.125</v>
      </c>
      <c r="D729" s="28">
        <v>0.76</v>
      </c>
      <c r="E729" s="15"/>
      <c r="F729" s="15"/>
      <c r="G729" s="36" t="str">
        <f>TEXT(UsageTable[[#This Row],[Time]],"mm-dd")</f>
        <v>11-09</v>
      </c>
      <c r="H729" s="36" t="b" cm="1">
        <f t="array" ref="H729">OR(WEEKDAY(UsageTable[[#This Row],[Time]])={1,7},NOT(ISERROR(VLOOKUP(DATE(YEAR(UsageTable[[#This Row],[Time]]),MONTH(UsageTable[[#This Row],[Time]]),DAY(UsageTable[[#This Row],[Time]])),Holidays[Date],1,FALSE()))))</f>
        <v>0</v>
      </c>
      <c r="I7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7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0" spans="2:11" x14ac:dyDescent="0.3">
      <c r="B730" s="29">
        <v>44144</v>
      </c>
      <c r="C730" s="34">
        <v>44144.166666666664</v>
      </c>
      <c r="D730" s="31">
        <v>0.47</v>
      </c>
      <c r="E730" s="15"/>
      <c r="F730" s="15"/>
      <c r="G730" s="36" t="str">
        <f>TEXT(UsageTable[[#This Row],[Time]],"mm-dd")</f>
        <v>11-09</v>
      </c>
      <c r="H730" s="36" t="b" cm="1">
        <f t="array" ref="H730">OR(WEEKDAY(UsageTable[[#This Row],[Time]])={1,7},NOT(ISERROR(VLOOKUP(DATE(YEAR(UsageTable[[#This Row],[Time]]),MONTH(UsageTable[[#This Row],[Time]]),DAY(UsageTable[[#This Row],[Time]])),Holidays[Date],1,FALSE()))))</f>
        <v>0</v>
      </c>
      <c r="I7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7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1" spans="2:11" x14ac:dyDescent="0.3">
      <c r="B731" s="26">
        <v>44144</v>
      </c>
      <c r="C731" s="33">
        <v>44144.208333333336</v>
      </c>
      <c r="D731" s="28">
        <v>0.83</v>
      </c>
      <c r="E731" s="15"/>
      <c r="F731" s="15"/>
      <c r="G731" s="36" t="str">
        <f>TEXT(UsageTable[[#This Row],[Time]],"mm-dd")</f>
        <v>11-09</v>
      </c>
      <c r="H731" s="36" t="b" cm="1">
        <f t="array" ref="H731">OR(WEEKDAY(UsageTable[[#This Row],[Time]])={1,7},NOT(ISERROR(VLOOKUP(DATE(YEAR(UsageTable[[#This Row],[Time]]),MONTH(UsageTable[[#This Row],[Time]]),DAY(UsageTable[[#This Row],[Time]])),Holidays[Date],1,FALSE()))))</f>
        <v>0</v>
      </c>
      <c r="I7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7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2" spans="2:11" x14ac:dyDescent="0.3">
      <c r="B732" s="29">
        <v>44144</v>
      </c>
      <c r="C732" s="34">
        <v>44144.25</v>
      </c>
      <c r="D732" s="31">
        <v>1.75</v>
      </c>
      <c r="E732" s="15"/>
      <c r="F732" s="15"/>
      <c r="G732" s="36" t="str">
        <f>TEXT(UsageTable[[#This Row],[Time]],"mm-dd")</f>
        <v>11-09</v>
      </c>
      <c r="H732" s="36" t="b" cm="1">
        <f t="array" ref="H732">OR(WEEKDAY(UsageTable[[#This Row],[Time]])={1,7},NOT(ISERROR(VLOOKUP(DATE(YEAR(UsageTable[[#This Row],[Time]]),MONTH(UsageTable[[#This Row],[Time]]),DAY(UsageTable[[#This Row],[Time]])),Holidays[Date],1,FALSE()))))</f>
        <v>0</v>
      </c>
      <c r="I7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7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3" spans="2:11" x14ac:dyDescent="0.3">
      <c r="B733" s="26">
        <v>44144</v>
      </c>
      <c r="C733" s="33">
        <v>44144.291666666664</v>
      </c>
      <c r="D733" s="28">
        <v>1.24</v>
      </c>
      <c r="E733" s="15"/>
      <c r="F733" s="15"/>
      <c r="G733" s="36" t="str">
        <f>TEXT(UsageTable[[#This Row],[Time]],"mm-dd")</f>
        <v>11-09</v>
      </c>
      <c r="H733" s="36" t="b" cm="1">
        <f t="array" ref="H733">OR(WEEKDAY(UsageTable[[#This Row],[Time]])={1,7},NOT(ISERROR(VLOOKUP(DATE(YEAR(UsageTable[[#This Row],[Time]]),MONTH(UsageTable[[#This Row],[Time]]),DAY(UsageTable[[#This Row],[Time]])),Holidays[Date],1,FALSE()))))</f>
        <v>0</v>
      </c>
      <c r="I7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1.24</v>
      </c>
    </row>
    <row r="734" spans="2:11" x14ac:dyDescent="0.3">
      <c r="B734" s="29">
        <v>44144</v>
      </c>
      <c r="C734" s="34">
        <v>44144.333333333336</v>
      </c>
      <c r="D734" s="31">
        <v>0.62</v>
      </c>
      <c r="E734" s="15"/>
      <c r="F734" s="15"/>
      <c r="G734" s="36" t="str">
        <f>TEXT(UsageTable[[#This Row],[Time]],"mm-dd")</f>
        <v>11-09</v>
      </c>
      <c r="H734" s="36" t="b" cm="1">
        <f t="array" ref="H734">OR(WEEKDAY(UsageTable[[#This Row],[Time]])={1,7},NOT(ISERROR(VLOOKUP(DATE(YEAR(UsageTable[[#This Row],[Time]]),MONTH(UsageTable[[#This Row],[Time]]),DAY(UsageTable[[#This Row],[Time]])),Holidays[Date],1,FALSE()))))</f>
        <v>0</v>
      </c>
      <c r="I7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0.62</v>
      </c>
    </row>
    <row r="735" spans="2:11" x14ac:dyDescent="0.3">
      <c r="B735" s="26">
        <v>44144</v>
      </c>
      <c r="C735" s="33">
        <v>44144.375</v>
      </c>
      <c r="D735" s="28">
        <v>1.73</v>
      </c>
      <c r="E735" s="15"/>
      <c r="F735" s="15"/>
      <c r="G735" s="36" t="str">
        <f>TEXT(UsageTable[[#This Row],[Time]],"mm-dd")</f>
        <v>11-09</v>
      </c>
      <c r="H735" s="36" t="b" cm="1">
        <f t="array" ref="H735">OR(WEEKDAY(UsageTable[[#This Row],[Time]])={1,7},NOT(ISERROR(VLOOKUP(DATE(YEAR(UsageTable[[#This Row],[Time]]),MONTH(UsageTable[[#This Row],[Time]]),DAY(UsageTable[[#This Row],[Time]])),Holidays[Date],1,FALSE()))))</f>
        <v>0</v>
      </c>
      <c r="I7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1.73</v>
      </c>
    </row>
    <row r="736" spans="2:11" x14ac:dyDescent="0.3">
      <c r="B736" s="29">
        <v>44144</v>
      </c>
      <c r="C736" s="34">
        <v>44144.416666666664</v>
      </c>
      <c r="D736" s="31">
        <v>1.1200000000000001</v>
      </c>
      <c r="E736" s="15"/>
      <c r="F736" s="15"/>
      <c r="G736" s="36" t="str">
        <f>TEXT(UsageTable[[#This Row],[Time]],"mm-dd")</f>
        <v>11-09</v>
      </c>
      <c r="H736" s="36" t="b" cm="1">
        <f t="array" ref="H736">OR(WEEKDAY(UsageTable[[#This Row],[Time]])={1,7},NOT(ISERROR(VLOOKUP(DATE(YEAR(UsageTable[[#This Row],[Time]]),MONTH(UsageTable[[#This Row],[Time]]),DAY(UsageTable[[#This Row],[Time]])),Holidays[Date],1,FALSE()))))</f>
        <v>0</v>
      </c>
      <c r="I7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1.1200000000000001</v>
      </c>
    </row>
    <row r="737" spans="2:11" x14ac:dyDescent="0.3">
      <c r="B737" s="26">
        <v>44144</v>
      </c>
      <c r="C737" s="33">
        <v>44144.458333333336</v>
      </c>
      <c r="D737" s="28">
        <v>0.55000000000000004</v>
      </c>
      <c r="E737" s="15"/>
      <c r="F737" s="15"/>
      <c r="G737" s="36" t="str">
        <f>TEXT(UsageTable[[#This Row],[Time]],"mm-dd")</f>
        <v>11-09</v>
      </c>
      <c r="H737" s="36" t="b" cm="1">
        <f t="array" ref="H737">OR(WEEKDAY(UsageTable[[#This Row],[Time]])={1,7},NOT(ISERROR(VLOOKUP(DATE(YEAR(UsageTable[[#This Row],[Time]]),MONTH(UsageTable[[#This Row],[Time]]),DAY(UsageTable[[#This Row],[Time]])),Holidays[Date],1,FALSE()))))</f>
        <v>0</v>
      </c>
      <c r="I7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0.55000000000000004</v>
      </c>
      <c r="K7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8" spans="2:11" x14ac:dyDescent="0.3">
      <c r="B738" s="29">
        <v>44144</v>
      </c>
      <c r="C738" s="34">
        <v>44144.5</v>
      </c>
      <c r="D738" s="31">
        <v>2.04</v>
      </c>
      <c r="E738" s="15"/>
      <c r="F738" s="15"/>
      <c r="G738" s="36" t="str">
        <f>TEXT(UsageTable[[#This Row],[Time]],"mm-dd")</f>
        <v>11-09</v>
      </c>
      <c r="H738" s="36" t="b" cm="1">
        <f t="array" ref="H738">OR(WEEKDAY(UsageTable[[#This Row],[Time]])={1,7},NOT(ISERROR(VLOOKUP(DATE(YEAR(UsageTable[[#This Row],[Time]]),MONTH(UsageTable[[#This Row],[Time]]),DAY(UsageTable[[#This Row],[Time]])),Holidays[Date],1,FALSE()))))</f>
        <v>0</v>
      </c>
      <c r="I7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v>
      </c>
      <c r="K7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39" spans="2:11" x14ac:dyDescent="0.3">
      <c r="B739" s="26">
        <v>44144</v>
      </c>
      <c r="C739" s="33">
        <v>44144.541666666664</v>
      </c>
      <c r="D739" s="28">
        <v>1.77</v>
      </c>
      <c r="E739" s="15"/>
      <c r="F739" s="15"/>
      <c r="G739" s="36" t="str">
        <f>TEXT(UsageTable[[#This Row],[Time]],"mm-dd")</f>
        <v>11-09</v>
      </c>
      <c r="H739" s="36" t="b" cm="1">
        <f t="array" ref="H739">OR(WEEKDAY(UsageTable[[#This Row],[Time]])={1,7},NOT(ISERROR(VLOOKUP(DATE(YEAR(UsageTable[[#This Row],[Time]]),MONTH(UsageTable[[#This Row],[Time]]),DAY(UsageTable[[#This Row],[Time]])),Holidays[Date],1,FALSE()))))</f>
        <v>0</v>
      </c>
      <c r="I7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1.77</v>
      </c>
      <c r="K7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0" spans="2:11" x14ac:dyDescent="0.3">
      <c r="B740" s="29">
        <v>44144</v>
      </c>
      <c r="C740" s="34">
        <v>44144.583333333336</v>
      </c>
      <c r="D740" s="31">
        <v>0.52</v>
      </c>
      <c r="E740" s="15"/>
      <c r="F740" s="15"/>
      <c r="G740" s="36" t="str">
        <f>TEXT(UsageTable[[#This Row],[Time]],"mm-dd")</f>
        <v>11-09</v>
      </c>
      <c r="H740" s="36" t="b" cm="1">
        <f t="array" ref="H740">OR(WEEKDAY(UsageTable[[#This Row],[Time]])={1,7},NOT(ISERROR(VLOOKUP(DATE(YEAR(UsageTable[[#This Row],[Time]]),MONTH(UsageTable[[#This Row],[Time]]),DAY(UsageTable[[#This Row],[Time]])),Holidays[Date],1,FALSE()))))</f>
        <v>0</v>
      </c>
      <c r="I7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0.52</v>
      </c>
      <c r="K7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1" spans="2:11" x14ac:dyDescent="0.3">
      <c r="B741" s="26">
        <v>44144</v>
      </c>
      <c r="C741" s="33">
        <v>44144.625</v>
      </c>
      <c r="D741" s="28">
        <v>2.86</v>
      </c>
      <c r="E741" s="15"/>
      <c r="F741" s="15"/>
      <c r="G741" s="36" t="str">
        <f>TEXT(UsageTable[[#This Row],[Time]],"mm-dd")</f>
        <v>11-09</v>
      </c>
      <c r="H741" s="36" t="b" cm="1">
        <f t="array" ref="H741">OR(WEEKDAY(UsageTable[[#This Row],[Time]])={1,7},NOT(ISERROR(VLOOKUP(DATE(YEAR(UsageTable[[#This Row],[Time]]),MONTH(UsageTable[[#This Row],[Time]]),DAY(UsageTable[[#This Row],[Time]])),Holidays[Date],1,FALSE()))))</f>
        <v>0</v>
      </c>
      <c r="I7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2.86</v>
      </c>
      <c r="K7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2" spans="2:11" x14ac:dyDescent="0.3">
      <c r="B742" s="29">
        <v>44144</v>
      </c>
      <c r="C742" s="34">
        <v>44144.666666666664</v>
      </c>
      <c r="D742" s="31">
        <v>1.42</v>
      </c>
      <c r="E742" s="15"/>
      <c r="F742" s="15"/>
      <c r="G742" s="36" t="str">
        <f>TEXT(UsageTable[[#This Row],[Time]],"mm-dd")</f>
        <v>11-09</v>
      </c>
      <c r="H742" s="36" t="b" cm="1">
        <f t="array" ref="H742">OR(WEEKDAY(UsageTable[[#This Row],[Time]])={1,7},NOT(ISERROR(VLOOKUP(DATE(YEAR(UsageTable[[#This Row],[Time]]),MONTH(UsageTable[[#This Row],[Time]]),DAY(UsageTable[[#This Row],[Time]])),Holidays[Date],1,FALSE()))))</f>
        <v>0</v>
      </c>
      <c r="I7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1.42</v>
      </c>
      <c r="K7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3" spans="2:11" x14ac:dyDescent="0.3">
      <c r="B743" s="26">
        <v>44144</v>
      </c>
      <c r="C743" s="33">
        <v>44144.708333333336</v>
      </c>
      <c r="D743" s="28">
        <v>2.39</v>
      </c>
      <c r="E743" s="15"/>
      <c r="F743" s="15"/>
      <c r="G743" s="36" t="str">
        <f>TEXT(UsageTable[[#This Row],[Time]],"mm-dd")</f>
        <v>11-09</v>
      </c>
      <c r="H743" s="36" t="b" cm="1">
        <f t="array" ref="H743">OR(WEEKDAY(UsageTable[[#This Row],[Time]])={1,7},NOT(ISERROR(VLOOKUP(DATE(YEAR(UsageTable[[#This Row],[Time]]),MONTH(UsageTable[[#This Row],[Time]]),DAY(UsageTable[[#This Row],[Time]])),Holidays[Date],1,FALSE()))))</f>
        <v>0</v>
      </c>
      <c r="I7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2.39</v>
      </c>
    </row>
    <row r="744" spans="2:11" x14ac:dyDescent="0.3">
      <c r="B744" s="29">
        <v>44144</v>
      </c>
      <c r="C744" s="34">
        <v>44144.75</v>
      </c>
      <c r="D744" s="31">
        <v>1.25</v>
      </c>
      <c r="E744" s="15"/>
      <c r="F744" s="15"/>
      <c r="G744" s="36" t="str">
        <f>TEXT(UsageTable[[#This Row],[Time]],"mm-dd")</f>
        <v>11-09</v>
      </c>
      <c r="H744" s="36" t="b" cm="1">
        <f t="array" ref="H744">OR(WEEKDAY(UsageTable[[#This Row],[Time]])={1,7},NOT(ISERROR(VLOOKUP(DATE(YEAR(UsageTable[[#This Row],[Time]]),MONTH(UsageTable[[#This Row],[Time]]),DAY(UsageTable[[#This Row],[Time]])),Holidays[Date],1,FALSE()))))</f>
        <v>0</v>
      </c>
      <c r="I7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1.25</v>
      </c>
    </row>
    <row r="745" spans="2:11" x14ac:dyDescent="0.3">
      <c r="B745" s="26">
        <v>44144</v>
      </c>
      <c r="C745" s="33">
        <v>44144.791666666664</v>
      </c>
      <c r="D745" s="28">
        <v>1.1399999999999999</v>
      </c>
      <c r="E745" s="15"/>
      <c r="F745" s="15"/>
      <c r="G745" s="36" t="str">
        <f>TEXT(UsageTable[[#This Row],[Time]],"mm-dd")</f>
        <v>11-09</v>
      </c>
      <c r="H745" s="36" t="b" cm="1">
        <f t="array" ref="H745">OR(WEEKDAY(UsageTable[[#This Row],[Time]])={1,7},NOT(ISERROR(VLOOKUP(DATE(YEAR(UsageTable[[#This Row],[Time]]),MONTH(UsageTable[[#This Row],[Time]]),DAY(UsageTable[[#This Row],[Time]])),Holidays[Date],1,FALSE()))))</f>
        <v>0</v>
      </c>
      <c r="I7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7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6" spans="2:11" x14ac:dyDescent="0.3">
      <c r="B746" s="29">
        <v>44144</v>
      </c>
      <c r="C746" s="34">
        <v>44144.833333333336</v>
      </c>
      <c r="D746" s="31">
        <v>0.61</v>
      </c>
      <c r="E746" s="15"/>
      <c r="F746" s="15"/>
      <c r="G746" s="36" t="str">
        <f>TEXT(UsageTable[[#This Row],[Time]],"mm-dd")</f>
        <v>11-09</v>
      </c>
      <c r="H746" s="36" t="b" cm="1">
        <f t="array" ref="H746">OR(WEEKDAY(UsageTable[[#This Row],[Time]])={1,7},NOT(ISERROR(VLOOKUP(DATE(YEAR(UsageTable[[#This Row],[Time]]),MONTH(UsageTable[[#This Row],[Time]]),DAY(UsageTable[[#This Row],[Time]])),Holidays[Date],1,FALSE()))))</f>
        <v>0</v>
      </c>
      <c r="I7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7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7" spans="2:11" x14ac:dyDescent="0.3">
      <c r="B747" s="26">
        <v>44144</v>
      </c>
      <c r="C747" s="33">
        <v>44144.875</v>
      </c>
      <c r="D747" s="28">
        <v>1.05</v>
      </c>
      <c r="E747" s="15"/>
      <c r="F747" s="15"/>
      <c r="G747" s="36" t="str">
        <f>TEXT(UsageTable[[#This Row],[Time]],"mm-dd")</f>
        <v>11-09</v>
      </c>
      <c r="H747" s="36" t="b" cm="1">
        <f t="array" ref="H747">OR(WEEKDAY(UsageTable[[#This Row],[Time]])={1,7},NOT(ISERROR(VLOOKUP(DATE(YEAR(UsageTable[[#This Row],[Time]]),MONTH(UsageTable[[#This Row],[Time]]),DAY(UsageTable[[#This Row],[Time]])),Holidays[Date],1,FALSE()))))</f>
        <v>0</v>
      </c>
      <c r="I7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7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8" spans="2:11" x14ac:dyDescent="0.3">
      <c r="B748" s="29">
        <v>44144</v>
      </c>
      <c r="C748" s="34">
        <v>44144.916666666664</v>
      </c>
      <c r="D748" s="31">
        <v>0.35</v>
      </c>
      <c r="E748" s="15"/>
      <c r="F748" s="15"/>
      <c r="G748" s="36" t="str">
        <f>TEXT(UsageTable[[#This Row],[Time]],"mm-dd")</f>
        <v>11-09</v>
      </c>
      <c r="H748" s="36" t="b" cm="1">
        <f t="array" ref="H748">OR(WEEKDAY(UsageTable[[#This Row],[Time]])={1,7},NOT(ISERROR(VLOOKUP(DATE(YEAR(UsageTable[[#This Row],[Time]]),MONTH(UsageTable[[#This Row],[Time]]),DAY(UsageTable[[#This Row],[Time]])),Holidays[Date],1,FALSE()))))</f>
        <v>0</v>
      </c>
      <c r="I7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7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49" spans="2:11" x14ac:dyDescent="0.3">
      <c r="B749" s="26">
        <v>44144</v>
      </c>
      <c r="C749" s="33">
        <v>44144.958333333336</v>
      </c>
      <c r="D749" s="28">
        <v>0.77</v>
      </c>
      <c r="E749" s="15"/>
      <c r="F749" s="15"/>
      <c r="G749" s="36" t="str">
        <f>TEXT(UsageTable[[#This Row],[Time]],"mm-dd")</f>
        <v>11-09</v>
      </c>
      <c r="H749" s="36" t="b" cm="1">
        <f t="array" ref="H749">OR(WEEKDAY(UsageTable[[#This Row],[Time]])={1,7},NOT(ISERROR(VLOOKUP(DATE(YEAR(UsageTable[[#This Row],[Time]]),MONTH(UsageTable[[#This Row],[Time]]),DAY(UsageTable[[#This Row],[Time]])),Holidays[Date],1,FALSE()))))</f>
        <v>0</v>
      </c>
      <c r="I7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7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0" spans="2:11" x14ac:dyDescent="0.3">
      <c r="B750" s="29">
        <v>44145</v>
      </c>
      <c r="C750" s="34">
        <v>44145</v>
      </c>
      <c r="D750" s="31">
        <v>0.28999999999999998</v>
      </c>
      <c r="E750" s="15"/>
      <c r="F750" s="15"/>
      <c r="G750" s="36" t="str">
        <f>TEXT(UsageTable[[#This Row],[Time]],"mm-dd")</f>
        <v>11-10</v>
      </c>
      <c r="H750" s="36" t="b" cm="1">
        <f t="array" ref="H750">OR(WEEKDAY(UsageTable[[#This Row],[Time]])={1,7},NOT(ISERROR(VLOOKUP(DATE(YEAR(UsageTable[[#This Row],[Time]]),MONTH(UsageTable[[#This Row],[Time]]),DAY(UsageTable[[#This Row],[Time]])),Holidays[Date],1,FALSE()))))</f>
        <v>0</v>
      </c>
      <c r="I7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7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1" spans="2:11" x14ac:dyDescent="0.3">
      <c r="B751" s="26">
        <v>44145</v>
      </c>
      <c r="C751" s="33">
        <v>44145.041666666664</v>
      </c>
      <c r="D751" s="28">
        <v>0.37</v>
      </c>
      <c r="E751" s="15"/>
      <c r="F751" s="15"/>
      <c r="G751" s="36" t="str">
        <f>TEXT(UsageTable[[#This Row],[Time]],"mm-dd")</f>
        <v>11-10</v>
      </c>
      <c r="H751" s="36" t="b" cm="1">
        <f t="array" ref="H751">OR(WEEKDAY(UsageTable[[#This Row],[Time]])={1,7},NOT(ISERROR(VLOOKUP(DATE(YEAR(UsageTable[[#This Row],[Time]]),MONTH(UsageTable[[#This Row],[Time]]),DAY(UsageTable[[#This Row],[Time]])),Holidays[Date],1,FALSE()))))</f>
        <v>0</v>
      </c>
      <c r="I7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7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2" spans="2:11" x14ac:dyDescent="0.3">
      <c r="B752" s="29">
        <v>44145</v>
      </c>
      <c r="C752" s="34">
        <v>44145.083333333336</v>
      </c>
      <c r="D752" s="31">
        <v>0.3</v>
      </c>
      <c r="E752" s="15"/>
      <c r="F752" s="15"/>
      <c r="G752" s="36" t="str">
        <f>TEXT(UsageTable[[#This Row],[Time]],"mm-dd")</f>
        <v>11-10</v>
      </c>
      <c r="H752" s="36" t="b" cm="1">
        <f t="array" ref="H752">OR(WEEKDAY(UsageTable[[#This Row],[Time]])={1,7},NOT(ISERROR(VLOOKUP(DATE(YEAR(UsageTable[[#This Row],[Time]]),MONTH(UsageTable[[#This Row],[Time]]),DAY(UsageTable[[#This Row],[Time]])),Holidays[Date],1,FALSE()))))</f>
        <v>0</v>
      </c>
      <c r="I7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7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3" spans="2:11" x14ac:dyDescent="0.3">
      <c r="B753" s="26">
        <v>44145</v>
      </c>
      <c r="C753" s="33">
        <v>44145.125</v>
      </c>
      <c r="D753" s="28">
        <v>0.75</v>
      </c>
      <c r="E753" s="15"/>
      <c r="F753" s="15"/>
      <c r="G753" s="36" t="str">
        <f>TEXT(UsageTable[[#This Row],[Time]],"mm-dd")</f>
        <v>11-10</v>
      </c>
      <c r="H753" s="36" t="b" cm="1">
        <f t="array" ref="H753">OR(WEEKDAY(UsageTable[[#This Row],[Time]])={1,7},NOT(ISERROR(VLOOKUP(DATE(YEAR(UsageTable[[#This Row],[Time]]),MONTH(UsageTable[[#This Row],[Time]]),DAY(UsageTable[[#This Row],[Time]])),Holidays[Date],1,FALSE()))))</f>
        <v>0</v>
      </c>
      <c r="I7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7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4" spans="2:11" x14ac:dyDescent="0.3">
      <c r="B754" s="29">
        <v>44145</v>
      </c>
      <c r="C754" s="34">
        <v>44145.166666666664</v>
      </c>
      <c r="D754" s="31">
        <v>0.39</v>
      </c>
      <c r="E754" s="15"/>
      <c r="F754" s="15"/>
      <c r="G754" s="36" t="str">
        <f>TEXT(UsageTable[[#This Row],[Time]],"mm-dd")</f>
        <v>11-10</v>
      </c>
      <c r="H754" s="36" t="b" cm="1">
        <f t="array" ref="H754">OR(WEEKDAY(UsageTable[[#This Row],[Time]])={1,7},NOT(ISERROR(VLOOKUP(DATE(YEAR(UsageTable[[#This Row],[Time]]),MONTH(UsageTable[[#This Row],[Time]]),DAY(UsageTable[[#This Row],[Time]])),Holidays[Date],1,FALSE()))))</f>
        <v>0</v>
      </c>
      <c r="I7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7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5" spans="2:11" x14ac:dyDescent="0.3">
      <c r="B755" s="26">
        <v>44145</v>
      </c>
      <c r="C755" s="33">
        <v>44145.208333333336</v>
      </c>
      <c r="D755" s="28">
        <v>1.73</v>
      </c>
      <c r="E755" s="15"/>
      <c r="F755" s="15"/>
      <c r="G755" s="36" t="str">
        <f>TEXT(UsageTable[[#This Row],[Time]],"mm-dd")</f>
        <v>11-10</v>
      </c>
      <c r="H755" s="36" t="b" cm="1">
        <f t="array" ref="H755">OR(WEEKDAY(UsageTable[[#This Row],[Time]])={1,7},NOT(ISERROR(VLOOKUP(DATE(YEAR(UsageTable[[#This Row],[Time]]),MONTH(UsageTable[[#This Row],[Time]]),DAY(UsageTable[[#This Row],[Time]])),Holidays[Date],1,FALSE()))))</f>
        <v>0</v>
      </c>
      <c r="I7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7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6" spans="2:11" x14ac:dyDescent="0.3">
      <c r="B756" s="29">
        <v>44145</v>
      </c>
      <c r="C756" s="34">
        <v>44145.25</v>
      </c>
      <c r="D756" s="31">
        <v>1.47</v>
      </c>
      <c r="E756" s="15"/>
      <c r="F756" s="15"/>
      <c r="G756" s="36" t="str">
        <f>TEXT(UsageTable[[#This Row],[Time]],"mm-dd")</f>
        <v>11-10</v>
      </c>
      <c r="H756" s="36" t="b" cm="1">
        <f t="array" ref="H756">OR(WEEKDAY(UsageTable[[#This Row],[Time]])={1,7},NOT(ISERROR(VLOOKUP(DATE(YEAR(UsageTable[[#This Row],[Time]]),MONTH(UsageTable[[#This Row],[Time]]),DAY(UsageTable[[#This Row],[Time]])),Holidays[Date],1,FALSE()))))</f>
        <v>0</v>
      </c>
      <c r="I7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7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57" spans="2:11" x14ac:dyDescent="0.3">
      <c r="B757" s="26">
        <v>44145</v>
      </c>
      <c r="C757" s="33">
        <v>44145.291666666664</v>
      </c>
      <c r="D757" s="28">
        <v>1.17</v>
      </c>
      <c r="E757" s="15"/>
      <c r="F757" s="15"/>
      <c r="G757" s="36" t="str">
        <f>TEXT(UsageTable[[#This Row],[Time]],"mm-dd")</f>
        <v>11-10</v>
      </c>
      <c r="H757" s="36" t="b" cm="1">
        <f t="array" ref="H757">OR(WEEKDAY(UsageTable[[#This Row],[Time]])={1,7},NOT(ISERROR(VLOOKUP(DATE(YEAR(UsageTable[[#This Row],[Time]]),MONTH(UsageTable[[#This Row],[Time]]),DAY(UsageTable[[#This Row],[Time]])),Holidays[Date],1,FALSE()))))</f>
        <v>0</v>
      </c>
      <c r="I7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1.17</v>
      </c>
    </row>
    <row r="758" spans="2:11" x14ac:dyDescent="0.3">
      <c r="B758" s="29">
        <v>44145</v>
      </c>
      <c r="C758" s="34">
        <v>44145.333333333336</v>
      </c>
      <c r="D758" s="31">
        <v>3.15</v>
      </c>
      <c r="E758" s="15"/>
      <c r="F758" s="15"/>
      <c r="G758" s="36" t="str">
        <f>TEXT(UsageTable[[#This Row],[Time]],"mm-dd")</f>
        <v>11-10</v>
      </c>
      <c r="H758" s="36" t="b" cm="1">
        <f t="array" ref="H758">OR(WEEKDAY(UsageTable[[#This Row],[Time]])={1,7},NOT(ISERROR(VLOOKUP(DATE(YEAR(UsageTable[[#This Row],[Time]]),MONTH(UsageTable[[#This Row],[Time]]),DAY(UsageTable[[#This Row],[Time]])),Holidays[Date],1,FALSE()))))</f>
        <v>0</v>
      </c>
      <c r="I7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3.15</v>
      </c>
    </row>
    <row r="759" spans="2:11" x14ac:dyDescent="0.3">
      <c r="B759" s="26">
        <v>44145</v>
      </c>
      <c r="C759" s="33">
        <v>44145.375</v>
      </c>
      <c r="D759" s="28">
        <v>2.0099999999999998</v>
      </c>
      <c r="E759" s="15"/>
      <c r="F759" s="15"/>
      <c r="G759" s="36" t="str">
        <f>TEXT(UsageTable[[#This Row],[Time]],"mm-dd")</f>
        <v>11-10</v>
      </c>
      <c r="H759" s="36" t="b" cm="1">
        <f t="array" ref="H759">OR(WEEKDAY(UsageTable[[#This Row],[Time]])={1,7},NOT(ISERROR(VLOOKUP(DATE(YEAR(UsageTable[[#This Row],[Time]]),MONTH(UsageTable[[#This Row],[Time]]),DAY(UsageTable[[#This Row],[Time]])),Holidays[Date],1,FALSE()))))</f>
        <v>0</v>
      </c>
      <c r="I7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2.0099999999999998</v>
      </c>
    </row>
    <row r="760" spans="2:11" x14ac:dyDescent="0.3">
      <c r="B760" s="29">
        <v>44145</v>
      </c>
      <c r="C760" s="34">
        <v>44145.416666666664</v>
      </c>
      <c r="D760" s="31">
        <v>3.11</v>
      </c>
      <c r="E760" s="15"/>
      <c r="F760" s="15"/>
      <c r="G760" s="36" t="str">
        <f>TEXT(UsageTable[[#This Row],[Time]],"mm-dd")</f>
        <v>11-10</v>
      </c>
      <c r="H760" s="36" t="b" cm="1">
        <f t="array" ref="H760">OR(WEEKDAY(UsageTable[[#This Row],[Time]])={1,7},NOT(ISERROR(VLOOKUP(DATE(YEAR(UsageTable[[#This Row],[Time]]),MONTH(UsageTable[[#This Row],[Time]]),DAY(UsageTable[[#This Row],[Time]])),Holidays[Date],1,FALSE()))))</f>
        <v>0</v>
      </c>
      <c r="I7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3.11</v>
      </c>
    </row>
    <row r="761" spans="2:11" x14ac:dyDescent="0.3">
      <c r="B761" s="26">
        <v>44145</v>
      </c>
      <c r="C761" s="33">
        <v>44145.458333333336</v>
      </c>
      <c r="D761" s="28">
        <v>0.41</v>
      </c>
      <c r="E761" s="15"/>
      <c r="F761" s="15"/>
      <c r="G761" s="36" t="str">
        <f>TEXT(UsageTable[[#This Row],[Time]],"mm-dd")</f>
        <v>11-10</v>
      </c>
      <c r="H761" s="36" t="b" cm="1">
        <f t="array" ref="H761">OR(WEEKDAY(UsageTable[[#This Row],[Time]])={1,7},NOT(ISERROR(VLOOKUP(DATE(YEAR(UsageTable[[#This Row],[Time]]),MONTH(UsageTable[[#This Row],[Time]]),DAY(UsageTable[[#This Row],[Time]])),Holidays[Date],1,FALSE()))))</f>
        <v>0</v>
      </c>
      <c r="I7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0.41</v>
      </c>
      <c r="K7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2" spans="2:11" x14ac:dyDescent="0.3">
      <c r="B762" s="29">
        <v>44145</v>
      </c>
      <c r="C762" s="34">
        <v>44145.5</v>
      </c>
      <c r="D762" s="31">
        <v>0.85</v>
      </c>
      <c r="E762" s="15"/>
      <c r="F762" s="15"/>
      <c r="G762" s="36" t="str">
        <f>TEXT(UsageTable[[#This Row],[Time]],"mm-dd")</f>
        <v>11-10</v>
      </c>
      <c r="H762" s="36" t="b" cm="1">
        <f t="array" ref="H762">OR(WEEKDAY(UsageTable[[#This Row],[Time]])={1,7},NOT(ISERROR(VLOOKUP(DATE(YEAR(UsageTable[[#This Row],[Time]]),MONTH(UsageTable[[#This Row],[Time]]),DAY(UsageTable[[#This Row],[Time]])),Holidays[Date],1,FALSE()))))</f>
        <v>0</v>
      </c>
      <c r="I7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0.85</v>
      </c>
      <c r="K7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3" spans="2:11" x14ac:dyDescent="0.3">
      <c r="B763" s="26">
        <v>44145</v>
      </c>
      <c r="C763" s="33">
        <v>44145.541666666664</v>
      </c>
      <c r="D763" s="28">
        <v>0.34</v>
      </c>
      <c r="E763" s="15"/>
      <c r="F763" s="15"/>
      <c r="G763" s="36" t="str">
        <f>TEXT(UsageTable[[#This Row],[Time]],"mm-dd")</f>
        <v>11-10</v>
      </c>
      <c r="H763" s="36" t="b" cm="1">
        <f t="array" ref="H763">OR(WEEKDAY(UsageTable[[#This Row],[Time]])={1,7},NOT(ISERROR(VLOOKUP(DATE(YEAR(UsageTable[[#This Row],[Time]]),MONTH(UsageTable[[#This Row],[Time]]),DAY(UsageTable[[#This Row],[Time]])),Holidays[Date],1,FALSE()))))</f>
        <v>0</v>
      </c>
      <c r="I7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0.34</v>
      </c>
      <c r="K7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4" spans="2:11" x14ac:dyDescent="0.3">
      <c r="B764" s="29">
        <v>44145</v>
      </c>
      <c r="C764" s="34">
        <v>44145.583333333336</v>
      </c>
      <c r="D764" s="31">
        <v>0.87</v>
      </c>
      <c r="E764" s="15"/>
      <c r="F764" s="15"/>
      <c r="G764" s="36" t="str">
        <f>TEXT(UsageTable[[#This Row],[Time]],"mm-dd")</f>
        <v>11-10</v>
      </c>
      <c r="H764" s="36" t="b" cm="1">
        <f t="array" ref="H764">OR(WEEKDAY(UsageTable[[#This Row],[Time]])={1,7},NOT(ISERROR(VLOOKUP(DATE(YEAR(UsageTable[[#This Row],[Time]]),MONTH(UsageTable[[#This Row],[Time]]),DAY(UsageTable[[#This Row],[Time]])),Holidays[Date],1,FALSE()))))</f>
        <v>0</v>
      </c>
      <c r="I7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0.87</v>
      </c>
      <c r="K7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5" spans="2:11" x14ac:dyDescent="0.3">
      <c r="B765" s="26">
        <v>44145</v>
      </c>
      <c r="C765" s="33">
        <v>44145.625</v>
      </c>
      <c r="D765" s="28">
        <v>0.4</v>
      </c>
      <c r="E765" s="15"/>
      <c r="F765" s="15"/>
      <c r="G765" s="36" t="str">
        <f>TEXT(UsageTable[[#This Row],[Time]],"mm-dd")</f>
        <v>11-10</v>
      </c>
      <c r="H765" s="36" t="b" cm="1">
        <f t="array" ref="H765">OR(WEEKDAY(UsageTable[[#This Row],[Time]])={1,7},NOT(ISERROR(VLOOKUP(DATE(YEAR(UsageTable[[#This Row],[Time]]),MONTH(UsageTable[[#This Row],[Time]]),DAY(UsageTable[[#This Row],[Time]])),Holidays[Date],1,FALSE()))))</f>
        <v>0</v>
      </c>
      <c r="I7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v>
      </c>
      <c r="K7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6" spans="2:11" x14ac:dyDescent="0.3">
      <c r="B766" s="29">
        <v>44145</v>
      </c>
      <c r="C766" s="34">
        <v>44145.666666666664</v>
      </c>
      <c r="D766" s="31">
        <v>0.89</v>
      </c>
      <c r="E766" s="15"/>
      <c r="F766" s="15"/>
      <c r="G766" s="36" t="str">
        <f>TEXT(UsageTable[[#This Row],[Time]],"mm-dd")</f>
        <v>11-10</v>
      </c>
      <c r="H766" s="36" t="b" cm="1">
        <f t="array" ref="H766">OR(WEEKDAY(UsageTable[[#This Row],[Time]])={1,7},NOT(ISERROR(VLOOKUP(DATE(YEAR(UsageTable[[#This Row],[Time]]),MONTH(UsageTable[[#This Row],[Time]]),DAY(UsageTable[[#This Row],[Time]])),Holidays[Date],1,FALSE()))))</f>
        <v>0</v>
      </c>
      <c r="I7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0.89</v>
      </c>
      <c r="K7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67" spans="2:11" x14ac:dyDescent="0.3">
      <c r="B767" s="26">
        <v>44145</v>
      </c>
      <c r="C767" s="33">
        <v>44145.708333333336</v>
      </c>
      <c r="D767" s="28">
        <v>2.5099999999999998</v>
      </c>
      <c r="E767" s="15"/>
      <c r="F767" s="15"/>
      <c r="G767" s="36" t="str">
        <f>TEXT(UsageTable[[#This Row],[Time]],"mm-dd")</f>
        <v>11-10</v>
      </c>
      <c r="H767" s="36" t="b" cm="1">
        <f t="array" ref="H767">OR(WEEKDAY(UsageTable[[#This Row],[Time]])={1,7},NOT(ISERROR(VLOOKUP(DATE(YEAR(UsageTable[[#This Row],[Time]]),MONTH(UsageTable[[#This Row],[Time]]),DAY(UsageTable[[#This Row],[Time]])),Holidays[Date],1,FALSE()))))</f>
        <v>0</v>
      </c>
      <c r="I7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2.5099999999999998</v>
      </c>
    </row>
    <row r="768" spans="2:11" x14ac:dyDescent="0.3">
      <c r="B768" s="29">
        <v>44145</v>
      </c>
      <c r="C768" s="34">
        <v>44145.75</v>
      </c>
      <c r="D768" s="31">
        <v>0.44</v>
      </c>
      <c r="E768" s="15"/>
      <c r="F768" s="15"/>
      <c r="G768" s="36" t="str">
        <f>TEXT(UsageTable[[#This Row],[Time]],"mm-dd")</f>
        <v>11-10</v>
      </c>
      <c r="H768" s="36" t="b" cm="1">
        <f t="array" ref="H768">OR(WEEKDAY(UsageTable[[#This Row],[Time]])={1,7},NOT(ISERROR(VLOOKUP(DATE(YEAR(UsageTable[[#This Row],[Time]]),MONTH(UsageTable[[#This Row],[Time]]),DAY(UsageTable[[#This Row],[Time]])),Holidays[Date],1,FALSE()))))</f>
        <v>0</v>
      </c>
      <c r="I7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0.44</v>
      </c>
    </row>
    <row r="769" spans="2:11" x14ac:dyDescent="0.3">
      <c r="B769" s="26">
        <v>44145</v>
      </c>
      <c r="C769" s="33">
        <v>44145.791666666664</v>
      </c>
      <c r="D769" s="28">
        <v>0.97</v>
      </c>
      <c r="E769" s="15"/>
      <c r="F769" s="15"/>
      <c r="G769" s="36" t="str">
        <f>TEXT(UsageTable[[#This Row],[Time]],"mm-dd")</f>
        <v>11-10</v>
      </c>
      <c r="H769" s="36" t="b" cm="1">
        <f t="array" ref="H769">OR(WEEKDAY(UsageTable[[#This Row],[Time]])={1,7},NOT(ISERROR(VLOOKUP(DATE(YEAR(UsageTable[[#This Row],[Time]]),MONTH(UsageTable[[#This Row],[Time]]),DAY(UsageTable[[#This Row],[Time]])),Holidays[Date],1,FALSE()))))</f>
        <v>0</v>
      </c>
      <c r="I7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7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0" spans="2:11" x14ac:dyDescent="0.3">
      <c r="B770" s="29">
        <v>44145</v>
      </c>
      <c r="C770" s="34">
        <v>44145.833333333336</v>
      </c>
      <c r="D770" s="31">
        <v>0.68</v>
      </c>
      <c r="E770" s="15"/>
      <c r="F770" s="15"/>
      <c r="G770" s="36" t="str">
        <f>TEXT(UsageTable[[#This Row],[Time]],"mm-dd")</f>
        <v>11-10</v>
      </c>
      <c r="H770" s="36" t="b" cm="1">
        <f t="array" ref="H770">OR(WEEKDAY(UsageTable[[#This Row],[Time]])={1,7},NOT(ISERROR(VLOOKUP(DATE(YEAR(UsageTable[[#This Row],[Time]]),MONTH(UsageTable[[#This Row],[Time]]),DAY(UsageTable[[#This Row],[Time]])),Holidays[Date],1,FALSE()))))</f>
        <v>0</v>
      </c>
      <c r="I7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7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1" spans="2:11" x14ac:dyDescent="0.3">
      <c r="B771" s="26">
        <v>44145</v>
      </c>
      <c r="C771" s="33">
        <v>44145.875</v>
      </c>
      <c r="D771" s="28">
        <v>0.63</v>
      </c>
      <c r="E771" s="15"/>
      <c r="F771" s="15"/>
      <c r="G771" s="36" t="str">
        <f>TEXT(UsageTable[[#This Row],[Time]],"mm-dd")</f>
        <v>11-10</v>
      </c>
      <c r="H771" s="36" t="b" cm="1">
        <f t="array" ref="H771">OR(WEEKDAY(UsageTable[[#This Row],[Time]])={1,7},NOT(ISERROR(VLOOKUP(DATE(YEAR(UsageTable[[#This Row],[Time]]),MONTH(UsageTable[[#This Row],[Time]]),DAY(UsageTable[[#This Row],[Time]])),Holidays[Date],1,FALSE()))))</f>
        <v>0</v>
      </c>
      <c r="I7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7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2" spans="2:11" x14ac:dyDescent="0.3">
      <c r="B772" s="29">
        <v>44145</v>
      </c>
      <c r="C772" s="34">
        <v>44145.916666666664</v>
      </c>
      <c r="D772" s="31">
        <v>0.8</v>
      </c>
      <c r="E772" s="15"/>
      <c r="F772" s="15"/>
      <c r="G772" s="36" t="str">
        <f>TEXT(UsageTable[[#This Row],[Time]],"mm-dd")</f>
        <v>11-10</v>
      </c>
      <c r="H772" s="36" t="b" cm="1">
        <f t="array" ref="H772">OR(WEEKDAY(UsageTable[[#This Row],[Time]])={1,7},NOT(ISERROR(VLOOKUP(DATE(YEAR(UsageTable[[#This Row],[Time]]),MONTH(UsageTable[[#This Row],[Time]]),DAY(UsageTable[[#This Row],[Time]])),Holidays[Date],1,FALSE()))))</f>
        <v>0</v>
      </c>
      <c r="I7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7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3" spans="2:11" x14ac:dyDescent="0.3">
      <c r="B773" s="26">
        <v>44145</v>
      </c>
      <c r="C773" s="33">
        <v>44145.958333333336</v>
      </c>
      <c r="D773" s="28">
        <v>0.38</v>
      </c>
      <c r="E773" s="15"/>
      <c r="F773" s="15"/>
      <c r="G773" s="36" t="str">
        <f>TEXT(UsageTable[[#This Row],[Time]],"mm-dd")</f>
        <v>11-10</v>
      </c>
      <c r="H773" s="36" t="b" cm="1">
        <f t="array" ref="H773">OR(WEEKDAY(UsageTable[[#This Row],[Time]])={1,7},NOT(ISERROR(VLOOKUP(DATE(YEAR(UsageTable[[#This Row],[Time]]),MONTH(UsageTable[[#This Row],[Time]]),DAY(UsageTable[[#This Row],[Time]])),Holidays[Date],1,FALSE()))))</f>
        <v>0</v>
      </c>
      <c r="I7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7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4" spans="2:11" x14ac:dyDescent="0.3">
      <c r="B774" s="29">
        <v>44146</v>
      </c>
      <c r="C774" s="34">
        <v>44146</v>
      </c>
      <c r="D774" s="31">
        <v>0.33</v>
      </c>
      <c r="E774" s="15"/>
      <c r="F774" s="15"/>
      <c r="G774" s="36" t="str">
        <f>TEXT(UsageTable[[#This Row],[Time]],"mm-dd")</f>
        <v>11-11</v>
      </c>
      <c r="H774" s="36" t="b" cm="1">
        <f t="array" ref="H774">OR(WEEKDAY(UsageTable[[#This Row],[Time]])={1,7},NOT(ISERROR(VLOOKUP(DATE(YEAR(UsageTable[[#This Row],[Time]]),MONTH(UsageTable[[#This Row],[Time]]),DAY(UsageTable[[#This Row],[Time]])),Holidays[Date],1,FALSE()))))</f>
        <v>0</v>
      </c>
      <c r="I7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7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5" spans="2:11" x14ac:dyDescent="0.3">
      <c r="B775" s="26">
        <v>44146</v>
      </c>
      <c r="C775" s="33">
        <v>44146.041666666664</v>
      </c>
      <c r="D775" s="28">
        <v>0.83</v>
      </c>
      <c r="E775" s="15"/>
      <c r="F775" s="15"/>
      <c r="G775" s="36" t="str">
        <f>TEXT(UsageTable[[#This Row],[Time]],"mm-dd")</f>
        <v>11-11</v>
      </c>
      <c r="H775" s="36" t="b" cm="1">
        <f t="array" ref="H775">OR(WEEKDAY(UsageTable[[#This Row],[Time]])={1,7},NOT(ISERROR(VLOOKUP(DATE(YEAR(UsageTable[[#This Row],[Time]]),MONTH(UsageTable[[#This Row],[Time]]),DAY(UsageTable[[#This Row],[Time]])),Holidays[Date],1,FALSE()))))</f>
        <v>0</v>
      </c>
      <c r="I7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7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6" spans="2:11" x14ac:dyDescent="0.3">
      <c r="B776" s="29">
        <v>44146</v>
      </c>
      <c r="C776" s="34">
        <v>44146.083333333336</v>
      </c>
      <c r="D776" s="31">
        <v>0.31</v>
      </c>
      <c r="E776" s="15"/>
      <c r="F776" s="15"/>
      <c r="G776" s="36" t="str">
        <f>TEXT(UsageTable[[#This Row],[Time]],"mm-dd")</f>
        <v>11-11</v>
      </c>
      <c r="H776" s="36" t="b" cm="1">
        <f t="array" ref="H776">OR(WEEKDAY(UsageTable[[#This Row],[Time]])={1,7},NOT(ISERROR(VLOOKUP(DATE(YEAR(UsageTable[[#This Row],[Time]]),MONTH(UsageTable[[#This Row],[Time]]),DAY(UsageTable[[#This Row],[Time]])),Holidays[Date],1,FALSE()))))</f>
        <v>0</v>
      </c>
      <c r="I7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7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7" spans="2:11" x14ac:dyDescent="0.3">
      <c r="B777" s="26">
        <v>44146</v>
      </c>
      <c r="C777" s="33">
        <v>44146.125</v>
      </c>
      <c r="D777" s="28">
        <v>0.39</v>
      </c>
      <c r="E777" s="15"/>
      <c r="F777" s="15"/>
      <c r="G777" s="36" t="str">
        <f>TEXT(UsageTable[[#This Row],[Time]],"mm-dd")</f>
        <v>11-11</v>
      </c>
      <c r="H777" s="36" t="b" cm="1">
        <f t="array" ref="H777">OR(WEEKDAY(UsageTable[[#This Row],[Time]])={1,7},NOT(ISERROR(VLOOKUP(DATE(YEAR(UsageTable[[#This Row],[Time]]),MONTH(UsageTable[[#This Row],[Time]]),DAY(UsageTable[[#This Row],[Time]])),Holidays[Date],1,FALSE()))))</f>
        <v>0</v>
      </c>
      <c r="I7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7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8" spans="2:11" x14ac:dyDescent="0.3">
      <c r="B778" s="29">
        <v>44146</v>
      </c>
      <c r="C778" s="34">
        <v>44146.166666666664</v>
      </c>
      <c r="D778" s="31">
        <v>0.32</v>
      </c>
      <c r="E778" s="15"/>
      <c r="F778" s="15"/>
      <c r="G778" s="36" t="str">
        <f>TEXT(UsageTable[[#This Row],[Time]],"mm-dd")</f>
        <v>11-11</v>
      </c>
      <c r="H778" s="36" t="b" cm="1">
        <f t="array" ref="H778">OR(WEEKDAY(UsageTable[[#This Row],[Time]])={1,7},NOT(ISERROR(VLOOKUP(DATE(YEAR(UsageTable[[#This Row],[Time]]),MONTH(UsageTable[[#This Row],[Time]]),DAY(UsageTable[[#This Row],[Time]])),Holidays[Date],1,FALSE()))))</f>
        <v>0</v>
      </c>
      <c r="I7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7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79" spans="2:11" x14ac:dyDescent="0.3">
      <c r="B779" s="26">
        <v>44146</v>
      </c>
      <c r="C779" s="33">
        <v>44146.208333333336</v>
      </c>
      <c r="D779" s="28">
        <v>1.73</v>
      </c>
      <c r="E779" s="15"/>
      <c r="F779" s="15"/>
      <c r="G779" s="36" t="str">
        <f>TEXT(UsageTable[[#This Row],[Time]],"mm-dd")</f>
        <v>11-11</v>
      </c>
      <c r="H779" s="36" t="b" cm="1">
        <f t="array" ref="H779">OR(WEEKDAY(UsageTable[[#This Row],[Time]])={1,7},NOT(ISERROR(VLOOKUP(DATE(YEAR(UsageTable[[#This Row],[Time]]),MONTH(UsageTable[[#This Row],[Time]]),DAY(UsageTable[[#This Row],[Time]])),Holidays[Date],1,FALSE()))))</f>
        <v>0</v>
      </c>
      <c r="I7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7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0" spans="2:11" x14ac:dyDescent="0.3">
      <c r="B780" s="29">
        <v>44146</v>
      </c>
      <c r="C780" s="34">
        <v>44146.25</v>
      </c>
      <c r="D780" s="31">
        <v>2.76</v>
      </c>
      <c r="E780" s="15"/>
      <c r="F780" s="15"/>
      <c r="G780" s="36" t="str">
        <f>TEXT(UsageTable[[#This Row],[Time]],"mm-dd")</f>
        <v>11-11</v>
      </c>
      <c r="H780" s="36" t="b" cm="1">
        <f t="array" ref="H780">OR(WEEKDAY(UsageTable[[#This Row],[Time]])={1,7},NOT(ISERROR(VLOOKUP(DATE(YEAR(UsageTable[[#This Row],[Time]]),MONTH(UsageTable[[#This Row],[Time]]),DAY(UsageTable[[#This Row],[Time]])),Holidays[Date],1,FALSE()))))</f>
        <v>0</v>
      </c>
      <c r="I7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2.76</v>
      </c>
      <c r="J7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1" spans="2:11" x14ac:dyDescent="0.3">
      <c r="B781" s="26">
        <v>44146</v>
      </c>
      <c r="C781" s="33">
        <v>44146.291666666664</v>
      </c>
      <c r="D781" s="28">
        <v>3.08</v>
      </c>
      <c r="E781" s="15"/>
      <c r="F781" s="15"/>
      <c r="G781" s="36" t="str">
        <f>TEXT(UsageTable[[#This Row],[Time]],"mm-dd")</f>
        <v>11-11</v>
      </c>
      <c r="H781" s="36" t="b" cm="1">
        <f t="array" ref="H781">OR(WEEKDAY(UsageTable[[#This Row],[Time]])={1,7},NOT(ISERROR(VLOOKUP(DATE(YEAR(UsageTable[[#This Row],[Time]]),MONTH(UsageTable[[#This Row],[Time]]),DAY(UsageTable[[#This Row],[Time]])),Holidays[Date],1,FALSE()))))</f>
        <v>0</v>
      </c>
      <c r="I7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3.08</v>
      </c>
    </row>
    <row r="782" spans="2:11" x14ac:dyDescent="0.3">
      <c r="B782" s="29">
        <v>44146</v>
      </c>
      <c r="C782" s="34">
        <v>44146.333333333336</v>
      </c>
      <c r="D782" s="31">
        <v>2.21</v>
      </c>
      <c r="E782" s="15"/>
      <c r="F782" s="15"/>
      <c r="G782" s="36" t="str">
        <f>TEXT(UsageTable[[#This Row],[Time]],"mm-dd")</f>
        <v>11-11</v>
      </c>
      <c r="H782" s="36" t="b" cm="1">
        <f t="array" ref="H782">OR(WEEKDAY(UsageTable[[#This Row],[Time]])={1,7},NOT(ISERROR(VLOOKUP(DATE(YEAR(UsageTable[[#This Row],[Time]]),MONTH(UsageTable[[#This Row],[Time]]),DAY(UsageTable[[#This Row],[Time]])),Holidays[Date],1,FALSE()))))</f>
        <v>0</v>
      </c>
      <c r="I7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783" spans="2:11" x14ac:dyDescent="0.3">
      <c r="B783" s="26">
        <v>44146</v>
      </c>
      <c r="C783" s="33">
        <v>44146.375</v>
      </c>
      <c r="D783" s="28">
        <v>0.99</v>
      </c>
      <c r="E783" s="15"/>
      <c r="F783" s="15"/>
      <c r="G783" s="36" t="str">
        <f>TEXT(UsageTable[[#This Row],[Time]],"mm-dd")</f>
        <v>11-11</v>
      </c>
      <c r="H783" s="36" t="b" cm="1">
        <f t="array" ref="H783">OR(WEEKDAY(UsageTable[[#This Row],[Time]])={1,7},NOT(ISERROR(VLOOKUP(DATE(YEAR(UsageTable[[#This Row],[Time]]),MONTH(UsageTable[[#This Row],[Time]]),DAY(UsageTable[[#This Row],[Time]])),Holidays[Date],1,FALSE()))))</f>
        <v>0</v>
      </c>
      <c r="I7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0.99</v>
      </c>
    </row>
    <row r="784" spans="2:11" x14ac:dyDescent="0.3">
      <c r="B784" s="29">
        <v>44146</v>
      </c>
      <c r="C784" s="34">
        <v>44146.416666666664</v>
      </c>
      <c r="D784" s="31">
        <v>0.41</v>
      </c>
      <c r="E784" s="15"/>
      <c r="F784" s="15"/>
      <c r="G784" s="36" t="str">
        <f>TEXT(UsageTable[[#This Row],[Time]],"mm-dd")</f>
        <v>11-11</v>
      </c>
      <c r="H784" s="36" t="b" cm="1">
        <f t="array" ref="H784">OR(WEEKDAY(UsageTable[[#This Row],[Time]])={1,7},NOT(ISERROR(VLOOKUP(DATE(YEAR(UsageTable[[#This Row],[Time]]),MONTH(UsageTable[[#This Row],[Time]]),DAY(UsageTable[[#This Row],[Time]])),Holidays[Date],1,FALSE()))))</f>
        <v>0</v>
      </c>
      <c r="I7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0.41</v>
      </c>
    </row>
    <row r="785" spans="2:11" x14ac:dyDescent="0.3">
      <c r="B785" s="26">
        <v>44146</v>
      </c>
      <c r="C785" s="33">
        <v>44146.458333333336</v>
      </c>
      <c r="D785" s="28">
        <v>1.07</v>
      </c>
      <c r="E785" s="15"/>
      <c r="F785" s="15"/>
      <c r="G785" s="36" t="str">
        <f>TEXT(UsageTable[[#This Row],[Time]],"mm-dd")</f>
        <v>11-11</v>
      </c>
      <c r="H785" s="36" t="b" cm="1">
        <f t="array" ref="H785">OR(WEEKDAY(UsageTable[[#This Row],[Time]])={1,7},NOT(ISERROR(VLOOKUP(DATE(YEAR(UsageTable[[#This Row],[Time]]),MONTH(UsageTable[[#This Row],[Time]]),DAY(UsageTable[[#This Row],[Time]])),Holidays[Date],1,FALSE()))))</f>
        <v>0</v>
      </c>
      <c r="I7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1.07</v>
      </c>
      <c r="K7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6" spans="2:11" x14ac:dyDescent="0.3">
      <c r="B786" s="29">
        <v>44146</v>
      </c>
      <c r="C786" s="34">
        <v>44146.5</v>
      </c>
      <c r="D786" s="31">
        <v>0.46</v>
      </c>
      <c r="E786" s="15"/>
      <c r="F786" s="15"/>
      <c r="G786" s="36" t="str">
        <f>TEXT(UsageTable[[#This Row],[Time]],"mm-dd")</f>
        <v>11-11</v>
      </c>
      <c r="H786" s="36" t="b" cm="1">
        <f t="array" ref="H786">OR(WEEKDAY(UsageTable[[#This Row],[Time]])={1,7},NOT(ISERROR(VLOOKUP(DATE(YEAR(UsageTable[[#This Row],[Time]]),MONTH(UsageTable[[#This Row],[Time]]),DAY(UsageTable[[#This Row],[Time]])),Holidays[Date],1,FALSE()))))</f>
        <v>0</v>
      </c>
      <c r="I7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0.46</v>
      </c>
      <c r="K7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7" spans="2:11" x14ac:dyDescent="0.3">
      <c r="B787" s="26">
        <v>44146</v>
      </c>
      <c r="C787" s="33">
        <v>44146.541666666664</v>
      </c>
      <c r="D787" s="28">
        <v>0.83</v>
      </c>
      <c r="E787" s="15"/>
      <c r="F787" s="15"/>
      <c r="G787" s="36" t="str">
        <f>TEXT(UsageTable[[#This Row],[Time]],"mm-dd")</f>
        <v>11-11</v>
      </c>
      <c r="H787" s="36" t="b" cm="1">
        <f t="array" ref="H787">OR(WEEKDAY(UsageTable[[#This Row],[Time]])={1,7},NOT(ISERROR(VLOOKUP(DATE(YEAR(UsageTable[[#This Row],[Time]]),MONTH(UsageTable[[#This Row],[Time]]),DAY(UsageTable[[#This Row],[Time]])),Holidays[Date],1,FALSE()))))</f>
        <v>0</v>
      </c>
      <c r="I7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0.83</v>
      </c>
      <c r="K7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8" spans="2:11" x14ac:dyDescent="0.3">
      <c r="B788" s="29">
        <v>44146</v>
      </c>
      <c r="C788" s="34">
        <v>44146.583333333336</v>
      </c>
      <c r="D788" s="31">
        <v>0.66</v>
      </c>
      <c r="E788" s="15"/>
      <c r="F788" s="15"/>
      <c r="G788" s="36" t="str">
        <f>TEXT(UsageTable[[#This Row],[Time]],"mm-dd")</f>
        <v>11-11</v>
      </c>
      <c r="H788" s="36" t="b" cm="1">
        <f t="array" ref="H788">OR(WEEKDAY(UsageTable[[#This Row],[Time]])={1,7},NOT(ISERROR(VLOOKUP(DATE(YEAR(UsageTable[[#This Row],[Time]]),MONTH(UsageTable[[#This Row],[Time]]),DAY(UsageTable[[#This Row],[Time]])),Holidays[Date],1,FALSE()))))</f>
        <v>0</v>
      </c>
      <c r="I7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0.66</v>
      </c>
      <c r="K7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89" spans="2:11" x14ac:dyDescent="0.3">
      <c r="B789" s="26">
        <v>44146</v>
      </c>
      <c r="C789" s="33">
        <v>44146.625</v>
      </c>
      <c r="D789" s="28">
        <v>0.82</v>
      </c>
      <c r="E789" s="15"/>
      <c r="F789" s="15"/>
      <c r="G789" s="36" t="str">
        <f>TEXT(UsageTable[[#This Row],[Time]],"mm-dd")</f>
        <v>11-11</v>
      </c>
      <c r="H789" s="36" t="b" cm="1">
        <f t="array" ref="H789">OR(WEEKDAY(UsageTable[[#This Row],[Time]])={1,7},NOT(ISERROR(VLOOKUP(DATE(YEAR(UsageTable[[#This Row],[Time]]),MONTH(UsageTable[[#This Row],[Time]]),DAY(UsageTable[[#This Row],[Time]])),Holidays[Date],1,FALSE()))))</f>
        <v>0</v>
      </c>
      <c r="I7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0.82</v>
      </c>
      <c r="K7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0" spans="2:11" x14ac:dyDescent="0.3">
      <c r="B790" s="29">
        <v>44146</v>
      </c>
      <c r="C790" s="34">
        <v>44146.666666666664</v>
      </c>
      <c r="D790" s="31">
        <v>1.32</v>
      </c>
      <c r="E790" s="15"/>
      <c r="F790" s="15"/>
      <c r="G790" s="36" t="str">
        <f>TEXT(UsageTable[[#This Row],[Time]],"mm-dd")</f>
        <v>11-11</v>
      </c>
      <c r="H790" s="36" t="b" cm="1">
        <f t="array" ref="H790">OR(WEEKDAY(UsageTable[[#This Row],[Time]])={1,7},NOT(ISERROR(VLOOKUP(DATE(YEAR(UsageTable[[#This Row],[Time]]),MONTH(UsageTable[[#This Row],[Time]]),DAY(UsageTable[[#This Row],[Time]])),Holidays[Date],1,FALSE()))))</f>
        <v>0</v>
      </c>
      <c r="I7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1.32</v>
      </c>
      <c r="K7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1" spans="2:11" x14ac:dyDescent="0.3">
      <c r="B791" s="26">
        <v>44146</v>
      </c>
      <c r="C791" s="33">
        <v>44146.708333333336</v>
      </c>
      <c r="D791" s="28">
        <v>1.89</v>
      </c>
      <c r="E791" s="15"/>
      <c r="F791" s="15"/>
      <c r="G791" s="36" t="str">
        <f>TEXT(UsageTable[[#This Row],[Time]],"mm-dd")</f>
        <v>11-11</v>
      </c>
      <c r="H791" s="36" t="b" cm="1">
        <f t="array" ref="H791">OR(WEEKDAY(UsageTable[[#This Row],[Time]])={1,7},NOT(ISERROR(VLOOKUP(DATE(YEAR(UsageTable[[#This Row],[Time]]),MONTH(UsageTable[[#This Row],[Time]]),DAY(UsageTable[[#This Row],[Time]])),Holidays[Date],1,FALSE()))))</f>
        <v>0</v>
      </c>
      <c r="I7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1.89</v>
      </c>
    </row>
    <row r="792" spans="2:11" x14ac:dyDescent="0.3">
      <c r="B792" s="29">
        <v>44146</v>
      </c>
      <c r="C792" s="34">
        <v>44146.75</v>
      </c>
      <c r="D792" s="31">
        <v>1.76</v>
      </c>
      <c r="E792" s="15"/>
      <c r="F792" s="15"/>
      <c r="G792" s="36" t="str">
        <f>TEXT(UsageTable[[#This Row],[Time]],"mm-dd")</f>
        <v>11-11</v>
      </c>
      <c r="H792" s="36" t="b" cm="1">
        <f t="array" ref="H792">OR(WEEKDAY(UsageTable[[#This Row],[Time]])={1,7},NOT(ISERROR(VLOOKUP(DATE(YEAR(UsageTable[[#This Row],[Time]]),MONTH(UsageTable[[#This Row],[Time]]),DAY(UsageTable[[#This Row],[Time]])),Holidays[Date],1,FALSE()))))</f>
        <v>0</v>
      </c>
      <c r="I7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7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1.76</v>
      </c>
    </row>
    <row r="793" spans="2:11" x14ac:dyDescent="0.3">
      <c r="B793" s="26">
        <v>44146</v>
      </c>
      <c r="C793" s="33">
        <v>44146.791666666664</v>
      </c>
      <c r="D793" s="28">
        <v>2.0299999999999998</v>
      </c>
      <c r="E793" s="15"/>
      <c r="F793" s="15"/>
      <c r="G793" s="36" t="str">
        <f>TEXT(UsageTable[[#This Row],[Time]],"mm-dd")</f>
        <v>11-11</v>
      </c>
      <c r="H793" s="36" t="b" cm="1">
        <f t="array" ref="H793">OR(WEEKDAY(UsageTable[[#This Row],[Time]])={1,7},NOT(ISERROR(VLOOKUP(DATE(YEAR(UsageTable[[#This Row],[Time]]),MONTH(UsageTable[[#This Row],[Time]]),DAY(UsageTable[[#This Row],[Time]])),Holidays[Date],1,FALSE()))))</f>
        <v>0</v>
      </c>
      <c r="I7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2.0299999999999998</v>
      </c>
      <c r="J7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4" spans="2:11" x14ac:dyDescent="0.3">
      <c r="B794" s="29">
        <v>44146</v>
      </c>
      <c r="C794" s="34">
        <v>44146.833333333336</v>
      </c>
      <c r="D794" s="31">
        <v>1.08</v>
      </c>
      <c r="E794" s="15"/>
      <c r="F794" s="15"/>
      <c r="G794" s="36" t="str">
        <f>TEXT(UsageTable[[#This Row],[Time]],"mm-dd")</f>
        <v>11-11</v>
      </c>
      <c r="H794" s="36" t="b" cm="1">
        <f t="array" ref="H794">OR(WEEKDAY(UsageTable[[#This Row],[Time]])={1,7},NOT(ISERROR(VLOOKUP(DATE(YEAR(UsageTable[[#This Row],[Time]]),MONTH(UsageTable[[#This Row],[Time]]),DAY(UsageTable[[#This Row],[Time]])),Holidays[Date],1,FALSE()))))</f>
        <v>0</v>
      </c>
      <c r="I7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7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5" spans="2:11" x14ac:dyDescent="0.3">
      <c r="B795" s="26">
        <v>44146</v>
      </c>
      <c r="C795" s="33">
        <v>44146.875</v>
      </c>
      <c r="D795" s="28">
        <v>0.92</v>
      </c>
      <c r="E795" s="15"/>
      <c r="F795" s="15"/>
      <c r="G795" s="36" t="str">
        <f>TEXT(UsageTable[[#This Row],[Time]],"mm-dd")</f>
        <v>11-11</v>
      </c>
      <c r="H795" s="36" t="b" cm="1">
        <f t="array" ref="H795">OR(WEEKDAY(UsageTable[[#This Row],[Time]])={1,7},NOT(ISERROR(VLOOKUP(DATE(YEAR(UsageTable[[#This Row],[Time]]),MONTH(UsageTable[[#This Row],[Time]]),DAY(UsageTable[[#This Row],[Time]])),Holidays[Date],1,FALSE()))))</f>
        <v>0</v>
      </c>
      <c r="I7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7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6" spans="2:11" x14ac:dyDescent="0.3">
      <c r="B796" s="29">
        <v>44146</v>
      </c>
      <c r="C796" s="34">
        <v>44146.916666666664</v>
      </c>
      <c r="D796" s="31">
        <v>0.36</v>
      </c>
      <c r="E796" s="15"/>
      <c r="F796" s="15"/>
      <c r="G796" s="36" t="str">
        <f>TEXT(UsageTable[[#This Row],[Time]],"mm-dd")</f>
        <v>11-11</v>
      </c>
      <c r="H796" s="36" t="b" cm="1">
        <f t="array" ref="H796">OR(WEEKDAY(UsageTable[[#This Row],[Time]])={1,7},NOT(ISERROR(VLOOKUP(DATE(YEAR(UsageTable[[#This Row],[Time]]),MONTH(UsageTable[[#This Row],[Time]]),DAY(UsageTable[[#This Row],[Time]])),Holidays[Date],1,FALSE()))))</f>
        <v>0</v>
      </c>
      <c r="I7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7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7" spans="2:11" x14ac:dyDescent="0.3">
      <c r="B797" s="26">
        <v>44146</v>
      </c>
      <c r="C797" s="33">
        <v>44146.958333333336</v>
      </c>
      <c r="D797" s="28">
        <v>0.74</v>
      </c>
      <c r="E797" s="15"/>
      <c r="F797" s="15"/>
      <c r="G797" s="36" t="str">
        <f>TEXT(UsageTable[[#This Row],[Time]],"mm-dd")</f>
        <v>11-11</v>
      </c>
      <c r="H797" s="36" t="b" cm="1">
        <f t="array" ref="H797">OR(WEEKDAY(UsageTable[[#This Row],[Time]])={1,7},NOT(ISERROR(VLOOKUP(DATE(YEAR(UsageTable[[#This Row],[Time]]),MONTH(UsageTable[[#This Row],[Time]]),DAY(UsageTable[[#This Row],[Time]])),Holidays[Date],1,FALSE()))))</f>
        <v>0</v>
      </c>
      <c r="I7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7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8" spans="2:11" x14ac:dyDescent="0.3">
      <c r="B798" s="29">
        <v>44147</v>
      </c>
      <c r="C798" s="34">
        <v>44147</v>
      </c>
      <c r="D798" s="31">
        <v>0.32</v>
      </c>
      <c r="E798" s="15"/>
      <c r="F798" s="15"/>
      <c r="G798" s="36" t="str">
        <f>TEXT(UsageTable[[#This Row],[Time]],"mm-dd")</f>
        <v>11-12</v>
      </c>
      <c r="H798" s="36" t="b" cm="1">
        <f t="array" ref="H798">OR(WEEKDAY(UsageTable[[#This Row],[Time]])={1,7},NOT(ISERROR(VLOOKUP(DATE(YEAR(UsageTable[[#This Row],[Time]]),MONTH(UsageTable[[#This Row],[Time]]),DAY(UsageTable[[#This Row],[Time]])),Holidays[Date],1,FALSE()))))</f>
        <v>0</v>
      </c>
      <c r="I7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7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799" spans="2:11" x14ac:dyDescent="0.3">
      <c r="B799" s="26">
        <v>44147</v>
      </c>
      <c r="C799" s="33">
        <v>44147.041666666664</v>
      </c>
      <c r="D799" s="28">
        <v>0.36</v>
      </c>
      <c r="E799" s="15"/>
      <c r="F799" s="15"/>
      <c r="G799" s="36" t="str">
        <f>TEXT(UsageTable[[#This Row],[Time]],"mm-dd")</f>
        <v>11-12</v>
      </c>
      <c r="H799" s="36" t="b" cm="1">
        <f t="array" ref="H799">OR(WEEKDAY(UsageTable[[#This Row],[Time]])={1,7},NOT(ISERROR(VLOOKUP(DATE(YEAR(UsageTable[[#This Row],[Time]]),MONTH(UsageTable[[#This Row],[Time]]),DAY(UsageTable[[#This Row],[Time]])),Holidays[Date],1,FALSE()))))</f>
        <v>0</v>
      </c>
      <c r="I7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7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7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0" spans="2:11" x14ac:dyDescent="0.3">
      <c r="B800" s="29">
        <v>44147</v>
      </c>
      <c r="C800" s="34">
        <v>44147.083333333336</v>
      </c>
      <c r="D800" s="31">
        <v>0.71</v>
      </c>
      <c r="E800" s="15"/>
      <c r="F800" s="15"/>
      <c r="G800" s="36" t="str">
        <f>TEXT(UsageTable[[#This Row],[Time]],"mm-dd")</f>
        <v>11-12</v>
      </c>
      <c r="H800" s="36" t="b" cm="1">
        <f t="array" ref="H800">OR(WEEKDAY(UsageTable[[#This Row],[Time]])={1,7},NOT(ISERROR(VLOOKUP(DATE(YEAR(UsageTable[[#This Row],[Time]]),MONTH(UsageTable[[#This Row],[Time]]),DAY(UsageTable[[#This Row],[Time]])),Holidays[Date],1,FALSE()))))</f>
        <v>0</v>
      </c>
      <c r="I8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8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1" spans="2:11" x14ac:dyDescent="0.3">
      <c r="B801" s="26">
        <v>44147</v>
      </c>
      <c r="C801" s="33">
        <v>44147.125</v>
      </c>
      <c r="D801" s="28">
        <v>0.37</v>
      </c>
      <c r="E801" s="15"/>
      <c r="F801" s="15"/>
      <c r="G801" s="36" t="str">
        <f>TEXT(UsageTable[[#This Row],[Time]],"mm-dd")</f>
        <v>11-12</v>
      </c>
      <c r="H801" s="36" t="b" cm="1">
        <f t="array" ref="H801">OR(WEEKDAY(UsageTable[[#This Row],[Time]])={1,7},NOT(ISERROR(VLOOKUP(DATE(YEAR(UsageTable[[#This Row],[Time]]),MONTH(UsageTable[[#This Row],[Time]]),DAY(UsageTable[[#This Row],[Time]])),Holidays[Date],1,FALSE()))))</f>
        <v>0</v>
      </c>
      <c r="I8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8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2" spans="2:11" x14ac:dyDescent="0.3">
      <c r="B802" s="29">
        <v>44147</v>
      </c>
      <c r="C802" s="34">
        <v>44147.166666666664</v>
      </c>
      <c r="D802" s="31">
        <v>0.48</v>
      </c>
      <c r="E802" s="15"/>
      <c r="F802" s="15"/>
      <c r="G802" s="36" t="str">
        <f>TEXT(UsageTable[[#This Row],[Time]],"mm-dd")</f>
        <v>11-12</v>
      </c>
      <c r="H802" s="36" t="b" cm="1">
        <f t="array" ref="H802">OR(WEEKDAY(UsageTable[[#This Row],[Time]])={1,7},NOT(ISERROR(VLOOKUP(DATE(YEAR(UsageTable[[#This Row],[Time]]),MONTH(UsageTable[[#This Row],[Time]]),DAY(UsageTable[[#This Row],[Time]])),Holidays[Date],1,FALSE()))))</f>
        <v>0</v>
      </c>
      <c r="I8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8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3" spans="2:11" x14ac:dyDescent="0.3">
      <c r="B803" s="26">
        <v>44147</v>
      </c>
      <c r="C803" s="33">
        <v>44147.208333333336</v>
      </c>
      <c r="D803" s="28">
        <v>0.85</v>
      </c>
      <c r="E803" s="15"/>
      <c r="F803" s="15"/>
      <c r="G803" s="36" t="str">
        <f>TEXT(UsageTable[[#This Row],[Time]],"mm-dd")</f>
        <v>11-12</v>
      </c>
      <c r="H803" s="36" t="b" cm="1">
        <f t="array" ref="H803">OR(WEEKDAY(UsageTable[[#This Row],[Time]])={1,7},NOT(ISERROR(VLOOKUP(DATE(YEAR(UsageTable[[#This Row],[Time]]),MONTH(UsageTable[[#This Row],[Time]]),DAY(UsageTable[[#This Row],[Time]])),Holidays[Date],1,FALSE()))))</f>
        <v>0</v>
      </c>
      <c r="I8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8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4" spans="2:11" x14ac:dyDescent="0.3">
      <c r="B804" s="29">
        <v>44147</v>
      </c>
      <c r="C804" s="34">
        <v>44147.25</v>
      </c>
      <c r="D804" s="31">
        <v>1.54</v>
      </c>
      <c r="E804" s="15"/>
      <c r="F804" s="15"/>
      <c r="G804" s="36" t="str">
        <f>TEXT(UsageTable[[#This Row],[Time]],"mm-dd")</f>
        <v>11-12</v>
      </c>
      <c r="H804" s="36" t="b" cm="1">
        <f t="array" ref="H804">OR(WEEKDAY(UsageTable[[#This Row],[Time]])={1,7},NOT(ISERROR(VLOOKUP(DATE(YEAR(UsageTable[[#This Row],[Time]]),MONTH(UsageTable[[#This Row],[Time]]),DAY(UsageTable[[#This Row],[Time]])),Holidays[Date],1,FALSE()))))</f>
        <v>0</v>
      </c>
      <c r="I8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8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05" spans="2:11" x14ac:dyDescent="0.3">
      <c r="B805" s="26">
        <v>44147</v>
      </c>
      <c r="C805" s="33">
        <v>44147.291666666664</v>
      </c>
      <c r="D805" s="28">
        <v>2.13</v>
      </c>
      <c r="E805" s="15"/>
      <c r="F805" s="15"/>
      <c r="G805" s="36" t="str">
        <f>TEXT(UsageTable[[#This Row],[Time]],"mm-dd")</f>
        <v>11-12</v>
      </c>
      <c r="H805" s="36" t="b" cm="1">
        <f t="array" ref="H805">OR(WEEKDAY(UsageTable[[#This Row],[Time]])={1,7},NOT(ISERROR(VLOOKUP(DATE(YEAR(UsageTable[[#This Row],[Time]]),MONTH(UsageTable[[#This Row],[Time]]),DAY(UsageTable[[#This Row],[Time]])),Holidays[Date],1,FALSE()))))</f>
        <v>0</v>
      </c>
      <c r="I8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2.13</v>
      </c>
    </row>
    <row r="806" spans="2:11" x14ac:dyDescent="0.3">
      <c r="B806" s="29">
        <v>44147</v>
      </c>
      <c r="C806" s="34">
        <v>44147.333333333336</v>
      </c>
      <c r="D806" s="31">
        <v>3.21</v>
      </c>
      <c r="E806" s="15"/>
      <c r="F806" s="15"/>
      <c r="G806" s="36" t="str">
        <f>TEXT(UsageTable[[#This Row],[Time]],"mm-dd")</f>
        <v>11-12</v>
      </c>
      <c r="H806" s="36" t="b" cm="1">
        <f t="array" ref="H806">OR(WEEKDAY(UsageTable[[#This Row],[Time]])={1,7},NOT(ISERROR(VLOOKUP(DATE(YEAR(UsageTable[[#This Row],[Time]]),MONTH(UsageTable[[#This Row],[Time]]),DAY(UsageTable[[#This Row],[Time]])),Holidays[Date],1,FALSE()))))</f>
        <v>0</v>
      </c>
      <c r="I8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3.21</v>
      </c>
    </row>
    <row r="807" spans="2:11" x14ac:dyDescent="0.3">
      <c r="B807" s="26">
        <v>44147</v>
      </c>
      <c r="C807" s="33">
        <v>44147.375</v>
      </c>
      <c r="D807" s="28">
        <v>3.24</v>
      </c>
      <c r="E807" s="15"/>
      <c r="F807" s="15"/>
      <c r="G807" s="36" t="str">
        <f>TEXT(UsageTable[[#This Row],[Time]],"mm-dd")</f>
        <v>11-12</v>
      </c>
      <c r="H807" s="36" t="b" cm="1">
        <f t="array" ref="H807">OR(WEEKDAY(UsageTable[[#This Row],[Time]])={1,7},NOT(ISERROR(VLOOKUP(DATE(YEAR(UsageTable[[#This Row],[Time]]),MONTH(UsageTable[[#This Row],[Time]]),DAY(UsageTable[[#This Row],[Time]])),Holidays[Date],1,FALSE()))))</f>
        <v>0</v>
      </c>
      <c r="I8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3.24</v>
      </c>
    </row>
    <row r="808" spans="2:11" x14ac:dyDescent="0.3">
      <c r="B808" s="29">
        <v>44147</v>
      </c>
      <c r="C808" s="34">
        <v>44147.416666666664</v>
      </c>
      <c r="D808" s="31">
        <v>3.35</v>
      </c>
      <c r="E808" s="15"/>
      <c r="F808" s="15"/>
      <c r="G808" s="36" t="str">
        <f>TEXT(UsageTable[[#This Row],[Time]],"mm-dd")</f>
        <v>11-12</v>
      </c>
      <c r="H808" s="36" t="b" cm="1">
        <f t="array" ref="H808">OR(WEEKDAY(UsageTable[[#This Row],[Time]])={1,7},NOT(ISERROR(VLOOKUP(DATE(YEAR(UsageTable[[#This Row],[Time]]),MONTH(UsageTable[[#This Row],[Time]]),DAY(UsageTable[[#This Row],[Time]])),Holidays[Date],1,FALSE()))))</f>
        <v>0</v>
      </c>
      <c r="I8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3.35</v>
      </c>
    </row>
    <row r="809" spans="2:11" x14ac:dyDescent="0.3">
      <c r="B809" s="26">
        <v>44147</v>
      </c>
      <c r="C809" s="33">
        <v>44147.458333333336</v>
      </c>
      <c r="D809" s="28">
        <v>0.48</v>
      </c>
      <c r="E809" s="15"/>
      <c r="F809" s="15"/>
      <c r="G809" s="36" t="str">
        <f>TEXT(UsageTable[[#This Row],[Time]],"mm-dd")</f>
        <v>11-12</v>
      </c>
      <c r="H809" s="36" t="b" cm="1">
        <f t="array" ref="H809">OR(WEEKDAY(UsageTable[[#This Row],[Time]])={1,7},NOT(ISERROR(VLOOKUP(DATE(YEAR(UsageTable[[#This Row],[Time]]),MONTH(UsageTable[[#This Row],[Time]]),DAY(UsageTable[[#This Row],[Time]])),Holidays[Date],1,FALSE()))))</f>
        <v>0</v>
      </c>
      <c r="I8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0.48</v>
      </c>
      <c r="K8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0" spans="2:11" x14ac:dyDescent="0.3">
      <c r="B810" s="29">
        <v>44147</v>
      </c>
      <c r="C810" s="34">
        <v>44147.5</v>
      </c>
      <c r="D810" s="31">
        <v>0.95</v>
      </c>
      <c r="E810" s="15"/>
      <c r="F810" s="15"/>
      <c r="G810" s="36" t="str">
        <f>TEXT(UsageTable[[#This Row],[Time]],"mm-dd")</f>
        <v>11-12</v>
      </c>
      <c r="H810" s="36" t="b" cm="1">
        <f t="array" ref="H810">OR(WEEKDAY(UsageTable[[#This Row],[Time]])={1,7},NOT(ISERROR(VLOOKUP(DATE(YEAR(UsageTable[[#This Row],[Time]]),MONTH(UsageTable[[#This Row],[Time]]),DAY(UsageTable[[#This Row],[Time]])),Holidays[Date],1,FALSE()))))</f>
        <v>0</v>
      </c>
      <c r="I8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0.95</v>
      </c>
      <c r="K8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1" spans="2:11" x14ac:dyDescent="0.3">
      <c r="B811" s="26">
        <v>44147</v>
      </c>
      <c r="C811" s="33">
        <v>44147.541666666664</v>
      </c>
      <c r="D811" s="28">
        <v>0.39</v>
      </c>
      <c r="E811" s="15"/>
      <c r="F811" s="15"/>
      <c r="G811" s="36" t="str">
        <f>TEXT(UsageTable[[#This Row],[Time]],"mm-dd")</f>
        <v>11-12</v>
      </c>
      <c r="H811" s="36" t="b" cm="1">
        <f t="array" ref="H811">OR(WEEKDAY(UsageTable[[#This Row],[Time]])={1,7},NOT(ISERROR(VLOOKUP(DATE(YEAR(UsageTable[[#This Row],[Time]]),MONTH(UsageTable[[#This Row],[Time]]),DAY(UsageTable[[#This Row],[Time]])),Holidays[Date],1,FALSE()))))</f>
        <v>0</v>
      </c>
      <c r="I8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0.39</v>
      </c>
      <c r="K8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2" spans="2:11" x14ac:dyDescent="0.3">
      <c r="B812" s="29">
        <v>44147</v>
      </c>
      <c r="C812" s="34">
        <v>44147.583333333336</v>
      </c>
      <c r="D812" s="31">
        <v>0.77</v>
      </c>
      <c r="E812" s="15"/>
      <c r="F812" s="15"/>
      <c r="G812" s="36" t="str">
        <f>TEXT(UsageTable[[#This Row],[Time]],"mm-dd")</f>
        <v>11-12</v>
      </c>
      <c r="H812" s="36" t="b" cm="1">
        <f t="array" ref="H812">OR(WEEKDAY(UsageTable[[#This Row],[Time]])={1,7},NOT(ISERROR(VLOOKUP(DATE(YEAR(UsageTable[[#This Row],[Time]]),MONTH(UsageTable[[#This Row],[Time]]),DAY(UsageTable[[#This Row],[Time]])),Holidays[Date],1,FALSE()))))</f>
        <v>0</v>
      </c>
      <c r="I8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0.77</v>
      </c>
      <c r="K8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3" spans="2:11" x14ac:dyDescent="0.3">
      <c r="B813" s="26">
        <v>44147</v>
      </c>
      <c r="C813" s="33">
        <v>44147.625</v>
      </c>
      <c r="D813" s="28">
        <v>0.38</v>
      </c>
      <c r="E813" s="15"/>
      <c r="F813" s="15"/>
      <c r="G813" s="36" t="str">
        <f>TEXT(UsageTable[[#This Row],[Time]],"mm-dd")</f>
        <v>11-12</v>
      </c>
      <c r="H813" s="36" t="b" cm="1">
        <f t="array" ref="H813">OR(WEEKDAY(UsageTable[[#This Row],[Time]])={1,7},NOT(ISERROR(VLOOKUP(DATE(YEAR(UsageTable[[#This Row],[Time]]),MONTH(UsageTable[[#This Row],[Time]]),DAY(UsageTable[[#This Row],[Time]])),Holidays[Date],1,FALSE()))))</f>
        <v>0</v>
      </c>
      <c r="I8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0.38</v>
      </c>
      <c r="K8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4" spans="2:11" x14ac:dyDescent="0.3">
      <c r="B814" s="29">
        <v>44147</v>
      </c>
      <c r="C814" s="34">
        <v>44147.666666666664</v>
      </c>
      <c r="D814" s="31">
        <v>0.37</v>
      </c>
      <c r="E814" s="15"/>
      <c r="F814" s="15"/>
      <c r="G814" s="36" t="str">
        <f>TEXT(UsageTable[[#This Row],[Time]],"mm-dd")</f>
        <v>11-12</v>
      </c>
      <c r="H814" s="36" t="b" cm="1">
        <f t="array" ref="H814">OR(WEEKDAY(UsageTable[[#This Row],[Time]])={1,7},NOT(ISERROR(VLOOKUP(DATE(YEAR(UsageTable[[#This Row],[Time]]),MONTH(UsageTable[[#This Row],[Time]]),DAY(UsageTable[[#This Row],[Time]])),Holidays[Date],1,FALSE()))))</f>
        <v>0</v>
      </c>
      <c r="I8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0.37</v>
      </c>
      <c r="K8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5" spans="2:11" x14ac:dyDescent="0.3">
      <c r="B815" s="26">
        <v>44147</v>
      </c>
      <c r="C815" s="33">
        <v>44147.708333333336</v>
      </c>
      <c r="D815" s="28">
        <v>1.33</v>
      </c>
      <c r="E815" s="15"/>
      <c r="F815" s="15"/>
      <c r="G815" s="36" t="str">
        <f>TEXT(UsageTable[[#This Row],[Time]],"mm-dd")</f>
        <v>11-12</v>
      </c>
      <c r="H815" s="36" t="b" cm="1">
        <f t="array" ref="H815">OR(WEEKDAY(UsageTable[[#This Row],[Time]])={1,7},NOT(ISERROR(VLOOKUP(DATE(YEAR(UsageTable[[#This Row],[Time]]),MONTH(UsageTable[[#This Row],[Time]]),DAY(UsageTable[[#This Row],[Time]])),Holidays[Date],1,FALSE()))))</f>
        <v>0</v>
      </c>
      <c r="I8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1.33</v>
      </c>
    </row>
    <row r="816" spans="2:11" x14ac:dyDescent="0.3">
      <c r="B816" s="29">
        <v>44147</v>
      </c>
      <c r="C816" s="34">
        <v>44147.75</v>
      </c>
      <c r="D816" s="31">
        <v>1.63</v>
      </c>
      <c r="E816" s="15"/>
      <c r="F816" s="15"/>
      <c r="G816" s="36" t="str">
        <f>TEXT(UsageTable[[#This Row],[Time]],"mm-dd")</f>
        <v>11-12</v>
      </c>
      <c r="H816" s="36" t="b" cm="1">
        <f t="array" ref="H816">OR(WEEKDAY(UsageTable[[#This Row],[Time]])={1,7},NOT(ISERROR(VLOOKUP(DATE(YEAR(UsageTable[[#This Row],[Time]]),MONTH(UsageTable[[#This Row],[Time]]),DAY(UsageTable[[#This Row],[Time]])),Holidays[Date],1,FALSE()))))</f>
        <v>0</v>
      </c>
      <c r="I8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817" spans="2:11" x14ac:dyDescent="0.3">
      <c r="B817" s="26">
        <v>44147</v>
      </c>
      <c r="C817" s="33">
        <v>44147.791666666664</v>
      </c>
      <c r="D817" s="28">
        <v>2.27</v>
      </c>
      <c r="E817" s="15"/>
      <c r="F817" s="15"/>
      <c r="G817" s="36" t="str">
        <f>TEXT(UsageTable[[#This Row],[Time]],"mm-dd")</f>
        <v>11-12</v>
      </c>
      <c r="H817" s="36" t="b" cm="1">
        <f t="array" ref="H817">OR(WEEKDAY(UsageTable[[#This Row],[Time]])={1,7},NOT(ISERROR(VLOOKUP(DATE(YEAR(UsageTable[[#This Row],[Time]]),MONTH(UsageTable[[#This Row],[Time]]),DAY(UsageTable[[#This Row],[Time]])),Holidays[Date],1,FALSE()))))</f>
        <v>0</v>
      </c>
      <c r="I8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v>
      </c>
      <c r="J8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8" spans="2:11" x14ac:dyDescent="0.3">
      <c r="B818" s="29">
        <v>44147</v>
      </c>
      <c r="C818" s="34">
        <v>44147.833333333336</v>
      </c>
      <c r="D818" s="31">
        <v>1.68</v>
      </c>
      <c r="E818" s="15"/>
      <c r="F818" s="15"/>
      <c r="G818" s="36" t="str">
        <f>TEXT(UsageTable[[#This Row],[Time]],"mm-dd")</f>
        <v>11-12</v>
      </c>
      <c r="H818" s="36" t="b" cm="1">
        <f t="array" ref="H818">OR(WEEKDAY(UsageTable[[#This Row],[Time]])={1,7},NOT(ISERROR(VLOOKUP(DATE(YEAR(UsageTable[[#This Row],[Time]]),MONTH(UsageTable[[#This Row],[Time]]),DAY(UsageTable[[#This Row],[Time]])),Holidays[Date],1,FALSE()))))</f>
        <v>0</v>
      </c>
      <c r="I8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8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19" spans="2:11" x14ac:dyDescent="0.3">
      <c r="B819" s="26">
        <v>44147</v>
      </c>
      <c r="C819" s="33">
        <v>44147.875</v>
      </c>
      <c r="D819" s="28">
        <v>0.68</v>
      </c>
      <c r="E819" s="15"/>
      <c r="F819" s="15"/>
      <c r="G819" s="36" t="str">
        <f>TEXT(UsageTable[[#This Row],[Time]],"mm-dd")</f>
        <v>11-12</v>
      </c>
      <c r="H819" s="36" t="b" cm="1">
        <f t="array" ref="H819">OR(WEEKDAY(UsageTable[[#This Row],[Time]])={1,7},NOT(ISERROR(VLOOKUP(DATE(YEAR(UsageTable[[#This Row],[Time]]),MONTH(UsageTable[[#This Row],[Time]]),DAY(UsageTable[[#This Row],[Time]])),Holidays[Date],1,FALSE()))))</f>
        <v>0</v>
      </c>
      <c r="I8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8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0" spans="2:11" x14ac:dyDescent="0.3">
      <c r="B820" s="29">
        <v>44147</v>
      </c>
      <c r="C820" s="34">
        <v>44147.916666666664</v>
      </c>
      <c r="D820" s="31">
        <v>0.8</v>
      </c>
      <c r="E820" s="15"/>
      <c r="F820" s="15"/>
      <c r="G820" s="36" t="str">
        <f>TEXT(UsageTable[[#This Row],[Time]],"mm-dd")</f>
        <v>11-12</v>
      </c>
      <c r="H820" s="36" t="b" cm="1">
        <f t="array" ref="H820">OR(WEEKDAY(UsageTable[[#This Row],[Time]])={1,7},NOT(ISERROR(VLOOKUP(DATE(YEAR(UsageTable[[#This Row],[Time]]),MONTH(UsageTable[[#This Row],[Time]]),DAY(UsageTable[[#This Row],[Time]])),Holidays[Date],1,FALSE()))))</f>
        <v>0</v>
      </c>
      <c r="I8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8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1" spans="2:11" x14ac:dyDescent="0.3">
      <c r="B821" s="26">
        <v>44147</v>
      </c>
      <c r="C821" s="33">
        <v>44147.958333333336</v>
      </c>
      <c r="D821" s="28">
        <v>0.36</v>
      </c>
      <c r="E821" s="15"/>
      <c r="F821" s="15"/>
      <c r="G821" s="36" t="str">
        <f>TEXT(UsageTable[[#This Row],[Time]],"mm-dd")</f>
        <v>11-12</v>
      </c>
      <c r="H821" s="36" t="b" cm="1">
        <f t="array" ref="H821">OR(WEEKDAY(UsageTable[[#This Row],[Time]])={1,7},NOT(ISERROR(VLOOKUP(DATE(YEAR(UsageTable[[#This Row],[Time]]),MONTH(UsageTable[[#This Row],[Time]]),DAY(UsageTable[[#This Row],[Time]])),Holidays[Date],1,FALSE()))))</f>
        <v>0</v>
      </c>
      <c r="I8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8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2" spans="2:11" x14ac:dyDescent="0.3">
      <c r="B822" s="29">
        <v>44148</v>
      </c>
      <c r="C822" s="34">
        <v>44148</v>
      </c>
      <c r="D822" s="31">
        <v>0.5</v>
      </c>
      <c r="E822" s="15"/>
      <c r="F822" s="15"/>
      <c r="G822" s="36" t="str">
        <f>TEXT(UsageTable[[#This Row],[Time]],"mm-dd")</f>
        <v>11-13</v>
      </c>
      <c r="H822" s="36" t="b" cm="1">
        <f t="array" ref="H822">OR(WEEKDAY(UsageTable[[#This Row],[Time]])={1,7},NOT(ISERROR(VLOOKUP(DATE(YEAR(UsageTable[[#This Row],[Time]]),MONTH(UsageTable[[#This Row],[Time]]),DAY(UsageTable[[#This Row],[Time]])),Holidays[Date],1,FALSE()))))</f>
        <v>0</v>
      </c>
      <c r="I8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8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3" spans="2:11" x14ac:dyDescent="0.3">
      <c r="B823" s="26">
        <v>44148</v>
      </c>
      <c r="C823" s="33">
        <v>44148.041666666664</v>
      </c>
      <c r="D823" s="28">
        <v>0.6</v>
      </c>
      <c r="E823" s="15"/>
      <c r="F823" s="15"/>
      <c r="G823" s="36" t="str">
        <f>TEXT(UsageTable[[#This Row],[Time]],"mm-dd")</f>
        <v>11-13</v>
      </c>
      <c r="H823" s="36" t="b" cm="1">
        <f t="array" ref="H823">OR(WEEKDAY(UsageTable[[#This Row],[Time]])={1,7},NOT(ISERROR(VLOOKUP(DATE(YEAR(UsageTable[[#This Row],[Time]]),MONTH(UsageTable[[#This Row],[Time]]),DAY(UsageTable[[#This Row],[Time]])),Holidays[Date],1,FALSE()))))</f>
        <v>0</v>
      </c>
      <c r="I8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8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4" spans="2:11" x14ac:dyDescent="0.3">
      <c r="B824" s="29">
        <v>44148</v>
      </c>
      <c r="C824" s="34">
        <v>44148.083333333336</v>
      </c>
      <c r="D824" s="31">
        <v>0.28000000000000003</v>
      </c>
      <c r="E824" s="15"/>
      <c r="F824" s="15"/>
      <c r="G824" s="36" t="str">
        <f>TEXT(UsageTable[[#This Row],[Time]],"mm-dd")</f>
        <v>11-13</v>
      </c>
      <c r="H824" s="36" t="b" cm="1">
        <f t="array" ref="H824">OR(WEEKDAY(UsageTable[[#This Row],[Time]])={1,7},NOT(ISERROR(VLOOKUP(DATE(YEAR(UsageTable[[#This Row],[Time]]),MONTH(UsageTable[[#This Row],[Time]]),DAY(UsageTable[[#This Row],[Time]])),Holidays[Date],1,FALSE()))))</f>
        <v>0</v>
      </c>
      <c r="I8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0.28000000000000003</v>
      </c>
      <c r="J8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5" spans="2:11" x14ac:dyDescent="0.3">
      <c r="B825" s="26">
        <v>44148</v>
      </c>
      <c r="C825" s="33">
        <v>44148.125</v>
      </c>
      <c r="D825" s="28">
        <v>0.39</v>
      </c>
      <c r="E825" s="15"/>
      <c r="F825" s="15"/>
      <c r="G825" s="36" t="str">
        <f>TEXT(UsageTable[[#This Row],[Time]],"mm-dd")</f>
        <v>11-13</v>
      </c>
      <c r="H825" s="36" t="b" cm="1">
        <f t="array" ref="H825">OR(WEEKDAY(UsageTable[[#This Row],[Time]])={1,7},NOT(ISERROR(VLOOKUP(DATE(YEAR(UsageTable[[#This Row],[Time]]),MONTH(UsageTable[[#This Row],[Time]]),DAY(UsageTable[[#This Row],[Time]])),Holidays[Date],1,FALSE()))))</f>
        <v>0</v>
      </c>
      <c r="I8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8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6" spans="2:11" x14ac:dyDescent="0.3">
      <c r="B826" s="29">
        <v>44148</v>
      </c>
      <c r="C826" s="34">
        <v>44148.166666666664</v>
      </c>
      <c r="D826" s="31">
        <v>1.02</v>
      </c>
      <c r="E826" s="15"/>
      <c r="F826" s="15"/>
      <c r="G826" s="36" t="str">
        <f>TEXT(UsageTable[[#This Row],[Time]],"mm-dd")</f>
        <v>11-13</v>
      </c>
      <c r="H826" s="36" t="b" cm="1">
        <f t="array" ref="H826">OR(WEEKDAY(UsageTable[[#This Row],[Time]])={1,7},NOT(ISERROR(VLOOKUP(DATE(YEAR(UsageTable[[#This Row],[Time]]),MONTH(UsageTable[[#This Row],[Time]]),DAY(UsageTable[[#This Row],[Time]])),Holidays[Date],1,FALSE()))))</f>
        <v>0</v>
      </c>
      <c r="I8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8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7" spans="2:11" x14ac:dyDescent="0.3">
      <c r="B827" s="26">
        <v>44148</v>
      </c>
      <c r="C827" s="33">
        <v>44148.208333333336</v>
      </c>
      <c r="D827" s="28">
        <v>0.89</v>
      </c>
      <c r="E827" s="15"/>
      <c r="F827" s="15"/>
      <c r="G827" s="36" t="str">
        <f>TEXT(UsageTable[[#This Row],[Time]],"mm-dd")</f>
        <v>11-13</v>
      </c>
      <c r="H827" s="36" t="b" cm="1">
        <f t="array" ref="H827">OR(WEEKDAY(UsageTable[[#This Row],[Time]])={1,7},NOT(ISERROR(VLOOKUP(DATE(YEAR(UsageTable[[#This Row],[Time]]),MONTH(UsageTable[[#This Row],[Time]]),DAY(UsageTable[[#This Row],[Time]])),Holidays[Date],1,FALSE()))))</f>
        <v>0</v>
      </c>
      <c r="I8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8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8" spans="2:11" x14ac:dyDescent="0.3">
      <c r="B828" s="29">
        <v>44148</v>
      </c>
      <c r="C828" s="34">
        <v>44148.25</v>
      </c>
      <c r="D828" s="31">
        <v>1.5</v>
      </c>
      <c r="E828" s="15"/>
      <c r="F828" s="15"/>
      <c r="G828" s="36" t="str">
        <f>TEXT(UsageTable[[#This Row],[Time]],"mm-dd")</f>
        <v>11-13</v>
      </c>
      <c r="H828" s="36" t="b" cm="1">
        <f t="array" ref="H828">OR(WEEKDAY(UsageTable[[#This Row],[Time]])={1,7},NOT(ISERROR(VLOOKUP(DATE(YEAR(UsageTable[[#This Row],[Time]]),MONTH(UsageTable[[#This Row],[Time]]),DAY(UsageTable[[#This Row],[Time]])),Holidays[Date],1,FALSE()))))</f>
        <v>0</v>
      </c>
      <c r="I8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8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29" spans="2:11" x14ac:dyDescent="0.3">
      <c r="B829" s="26">
        <v>44148</v>
      </c>
      <c r="C829" s="33">
        <v>44148.291666666664</v>
      </c>
      <c r="D829" s="28">
        <v>2.2400000000000002</v>
      </c>
      <c r="E829" s="15"/>
      <c r="F829" s="15"/>
      <c r="G829" s="36" t="str">
        <f>TEXT(UsageTable[[#This Row],[Time]],"mm-dd")</f>
        <v>11-13</v>
      </c>
      <c r="H829" s="36" t="b" cm="1">
        <f t="array" ref="H829">OR(WEEKDAY(UsageTable[[#This Row],[Time]])={1,7},NOT(ISERROR(VLOOKUP(DATE(YEAR(UsageTable[[#This Row],[Time]]),MONTH(UsageTable[[#This Row],[Time]]),DAY(UsageTable[[#This Row],[Time]])),Holidays[Date],1,FALSE()))))</f>
        <v>0</v>
      </c>
      <c r="I8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830" spans="2:11" x14ac:dyDescent="0.3">
      <c r="B830" s="29">
        <v>44148</v>
      </c>
      <c r="C830" s="34">
        <v>44148.333333333336</v>
      </c>
      <c r="D830" s="31">
        <v>2.16</v>
      </c>
      <c r="E830" s="15"/>
      <c r="F830" s="15"/>
      <c r="G830" s="36" t="str">
        <f>TEXT(UsageTable[[#This Row],[Time]],"mm-dd")</f>
        <v>11-13</v>
      </c>
      <c r="H830" s="36" t="b" cm="1">
        <f t="array" ref="H830">OR(WEEKDAY(UsageTable[[#This Row],[Time]])={1,7},NOT(ISERROR(VLOOKUP(DATE(YEAR(UsageTable[[#This Row],[Time]]),MONTH(UsageTable[[#This Row],[Time]]),DAY(UsageTable[[#This Row],[Time]])),Holidays[Date],1,FALSE()))))</f>
        <v>0</v>
      </c>
      <c r="I8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2.16</v>
      </c>
    </row>
    <row r="831" spans="2:11" x14ac:dyDescent="0.3">
      <c r="B831" s="26">
        <v>44148</v>
      </c>
      <c r="C831" s="33">
        <v>44148.375</v>
      </c>
      <c r="D831" s="28">
        <v>3.16</v>
      </c>
      <c r="E831" s="15"/>
      <c r="F831" s="15"/>
      <c r="G831" s="36" t="str">
        <f>TEXT(UsageTable[[#This Row],[Time]],"mm-dd")</f>
        <v>11-13</v>
      </c>
      <c r="H831" s="36" t="b" cm="1">
        <f t="array" ref="H831">OR(WEEKDAY(UsageTable[[#This Row],[Time]])={1,7},NOT(ISERROR(VLOOKUP(DATE(YEAR(UsageTable[[#This Row],[Time]]),MONTH(UsageTable[[#This Row],[Time]]),DAY(UsageTable[[#This Row],[Time]])),Holidays[Date],1,FALSE()))))</f>
        <v>0</v>
      </c>
      <c r="I8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3.16</v>
      </c>
    </row>
    <row r="832" spans="2:11" x14ac:dyDescent="0.3">
      <c r="B832" s="29">
        <v>44148</v>
      </c>
      <c r="C832" s="34">
        <v>44148.416666666664</v>
      </c>
      <c r="D832" s="31">
        <v>1.6</v>
      </c>
      <c r="E832" s="15"/>
      <c r="F832" s="15"/>
      <c r="G832" s="36" t="str">
        <f>TEXT(UsageTable[[#This Row],[Time]],"mm-dd")</f>
        <v>11-13</v>
      </c>
      <c r="H832" s="36" t="b" cm="1">
        <f t="array" ref="H832">OR(WEEKDAY(UsageTable[[#This Row],[Time]])={1,7},NOT(ISERROR(VLOOKUP(DATE(YEAR(UsageTable[[#This Row],[Time]]),MONTH(UsageTable[[#This Row],[Time]]),DAY(UsageTable[[#This Row],[Time]])),Holidays[Date],1,FALSE()))))</f>
        <v>0</v>
      </c>
      <c r="I8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v>
      </c>
    </row>
    <row r="833" spans="2:11" x14ac:dyDescent="0.3">
      <c r="B833" s="26">
        <v>44148</v>
      </c>
      <c r="C833" s="33">
        <v>44148.458333333336</v>
      </c>
      <c r="D833" s="28">
        <v>0.9</v>
      </c>
      <c r="E833" s="15"/>
      <c r="F833" s="15"/>
      <c r="G833" s="36" t="str">
        <f>TEXT(UsageTable[[#This Row],[Time]],"mm-dd")</f>
        <v>11-13</v>
      </c>
      <c r="H833" s="36" t="b" cm="1">
        <f t="array" ref="H833">OR(WEEKDAY(UsageTable[[#This Row],[Time]])={1,7},NOT(ISERROR(VLOOKUP(DATE(YEAR(UsageTable[[#This Row],[Time]]),MONTH(UsageTable[[#This Row],[Time]]),DAY(UsageTable[[#This Row],[Time]])),Holidays[Date],1,FALSE()))))</f>
        <v>0</v>
      </c>
      <c r="I8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v>
      </c>
      <c r="K8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4" spans="2:11" x14ac:dyDescent="0.3">
      <c r="B834" s="29">
        <v>44148</v>
      </c>
      <c r="C834" s="34">
        <v>44148.5</v>
      </c>
      <c r="D834" s="31">
        <v>0.86</v>
      </c>
      <c r="E834" s="15"/>
      <c r="F834" s="15"/>
      <c r="G834" s="36" t="str">
        <f>TEXT(UsageTable[[#This Row],[Time]],"mm-dd")</f>
        <v>11-13</v>
      </c>
      <c r="H834" s="36" t="b" cm="1">
        <f t="array" ref="H834">OR(WEEKDAY(UsageTable[[#This Row],[Time]])={1,7},NOT(ISERROR(VLOOKUP(DATE(YEAR(UsageTable[[#This Row],[Time]]),MONTH(UsageTable[[#This Row],[Time]]),DAY(UsageTable[[#This Row],[Time]])),Holidays[Date],1,FALSE()))))</f>
        <v>0</v>
      </c>
      <c r="I8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0.86</v>
      </c>
      <c r="K8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5" spans="2:11" x14ac:dyDescent="0.3">
      <c r="B835" s="26">
        <v>44148</v>
      </c>
      <c r="C835" s="33">
        <v>44148.541666666664</v>
      </c>
      <c r="D835" s="28">
        <v>1.03</v>
      </c>
      <c r="E835" s="15"/>
      <c r="F835" s="15"/>
      <c r="G835" s="36" t="str">
        <f>TEXT(UsageTable[[#This Row],[Time]],"mm-dd")</f>
        <v>11-13</v>
      </c>
      <c r="H835" s="36" t="b" cm="1">
        <f t="array" ref="H835">OR(WEEKDAY(UsageTable[[#This Row],[Time]])={1,7},NOT(ISERROR(VLOOKUP(DATE(YEAR(UsageTable[[#This Row],[Time]]),MONTH(UsageTable[[#This Row],[Time]]),DAY(UsageTable[[#This Row],[Time]])),Holidays[Date],1,FALSE()))))</f>
        <v>0</v>
      </c>
      <c r="I8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1.03</v>
      </c>
      <c r="K8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6" spans="2:11" x14ac:dyDescent="0.3">
      <c r="B836" s="29">
        <v>44148</v>
      </c>
      <c r="C836" s="34">
        <v>44148.583333333336</v>
      </c>
      <c r="D836" s="31">
        <v>0.55000000000000004</v>
      </c>
      <c r="E836" s="15"/>
      <c r="F836" s="15"/>
      <c r="G836" s="36" t="str">
        <f>TEXT(UsageTable[[#This Row],[Time]],"mm-dd")</f>
        <v>11-13</v>
      </c>
      <c r="H836" s="36" t="b" cm="1">
        <f t="array" ref="H836">OR(WEEKDAY(UsageTable[[#This Row],[Time]])={1,7},NOT(ISERROR(VLOOKUP(DATE(YEAR(UsageTable[[#This Row],[Time]]),MONTH(UsageTable[[#This Row],[Time]]),DAY(UsageTable[[#This Row],[Time]])),Holidays[Date],1,FALSE()))))</f>
        <v>0</v>
      </c>
      <c r="I8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0.55000000000000004</v>
      </c>
      <c r="K8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7" spans="2:11" x14ac:dyDescent="0.3">
      <c r="B837" s="26">
        <v>44148</v>
      </c>
      <c r="C837" s="33">
        <v>44148.625</v>
      </c>
      <c r="D837" s="28">
        <v>1.44</v>
      </c>
      <c r="E837" s="15"/>
      <c r="F837" s="15"/>
      <c r="G837" s="36" t="str">
        <f>TEXT(UsageTable[[#This Row],[Time]],"mm-dd")</f>
        <v>11-13</v>
      </c>
      <c r="H837" s="36" t="b" cm="1">
        <f t="array" ref="H837">OR(WEEKDAY(UsageTable[[#This Row],[Time]])={1,7},NOT(ISERROR(VLOOKUP(DATE(YEAR(UsageTable[[#This Row],[Time]]),MONTH(UsageTable[[#This Row],[Time]]),DAY(UsageTable[[#This Row],[Time]])),Holidays[Date],1,FALSE()))))</f>
        <v>0</v>
      </c>
      <c r="I8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8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8" spans="2:11" x14ac:dyDescent="0.3">
      <c r="B838" s="29">
        <v>44148</v>
      </c>
      <c r="C838" s="34">
        <v>44148.666666666664</v>
      </c>
      <c r="D838" s="31">
        <v>1.17</v>
      </c>
      <c r="E838" s="15"/>
      <c r="F838" s="15"/>
      <c r="G838" s="36" t="str">
        <f>TEXT(UsageTable[[#This Row],[Time]],"mm-dd")</f>
        <v>11-13</v>
      </c>
      <c r="H838" s="36" t="b" cm="1">
        <f t="array" ref="H838">OR(WEEKDAY(UsageTable[[#This Row],[Time]])={1,7},NOT(ISERROR(VLOOKUP(DATE(YEAR(UsageTable[[#This Row],[Time]]),MONTH(UsageTable[[#This Row],[Time]]),DAY(UsageTable[[#This Row],[Time]])),Holidays[Date],1,FALSE()))))</f>
        <v>0</v>
      </c>
      <c r="I8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8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39" spans="2:11" x14ac:dyDescent="0.3">
      <c r="B839" s="26">
        <v>44148</v>
      </c>
      <c r="C839" s="33">
        <v>44148.708333333336</v>
      </c>
      <c r="D839" s="28">
        <v>0.53</v>
      </c>
      <c r="E839" s="15"/>
      <c r="F839" s="15"/>
      <c r="G839" s="36" t="str">
        <f>TEXT(UsageTable[[#This Row],[Time]],"mm-dd")</f>
        <v>11-13</v>
      </c>
      <c r="H839" s="36" t="b" cm="1">
        <f t="array" ref="H839">OR(WEEKDAY(UsageTable[[#This Row],[Time]])={1,7},NOT(ISERROR(VLOOKUP(DATE(YEAR(UsageTable[[#This Row],[Time]]),MONTH(UsageTable[[#This Row],[Time]]),DAY(UsageTable[[#This Row],[Time]])),Holidays[Date],1,FALSE()))))</f>
        <v>0</v>
      </c>
      <c r="I8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0.53</v>
      </c>
    </row>
    <row r="840" spans="2:11" x14ac:dyDescent="0.3">
      <c r="B840" s="29">
        <v>44148</v>
      </c>
      <c r="C840" s="34">
        <v>44148.75</v>
      </c>
      <c r="D840" s="31">
        <v>1.67</v>
      </c>
      <c r="E840" s="15"/>
      <c r="F840" s="15"/>
      <c r="G840" s="36" t="str">
        <f>TEXT(UsageTable[[#This Row],[Time]],"mm-dd")</f>
        <v>11-13</v>
      </c>
      <c r="H840" s="36" t="b" cm="1">
        <f t="array" ref="H840">OR(WEEKDAY(UsageTable[[#This Row],[Time]])={1,7},NOT(ISERROR(VLOOKUP(DATE(YEAR(UsageTable[[#This Row],[Time]]),MONTH(UsageTable[[#This Row],[Time]]),DAY(UsageTable[[#This Row],[Time]])),Holidays[Date],1,FALSE()))))</f>
        <v>0</v>
      </c>
      <c r="I8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8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1.67</v>
      </c>
    </row>
    <row r="841" spans="2:11" x14ac:dyDescent="0.3">
      <c r="B841" s="26">
        <v>44148</v>
      </c>
      <c r="C841" s="33">
        <v>44148.791666666664</v>
      </c>
      <c r="D841" s="28">
        <v>2.68</v>
      </c>
      <c r="E841" s="15"/>
      <c r="F841" s="15"/>
      <c r="G841" s="36" t="str">
        <f>TEXT(UsageTable[[#This Row],[Time]],"mm-dd")</f>
        <v>11-13</v>
      </c>
      <c r="H841" s="36" t="b" cm="1">
        <f t="array" ref="H841">OR(WEEKDAY(UsageTable[[#This Row],[Time]])={1,7},NOT(ISERROR(VLOOKUP(DATE(YEAR(UsageTable[[#This Row],[Time]]),MONTH(UsageTable[[#This Row],[Time]]),DAY(UsageTable[[#This Row],[Time]])),Holidays[Date],1,FALSE()))))</f>
        <v>0</v>
      </c>
      <c r="I8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2.68</v>
      </c>
      <c r="J8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2" spans="2:11" x14ac:dyDescent="0.3">
      <c r="B842" s="29">
        <v>44148</v>
      </c>
      <c r="C842" s="34">
        <v>44148.833333333336</v>
      </c>
      <c r="D842" s="31">
        <v>1.06</v>
      </c>
      <c r="E842" s="15"/>
      <c r="F842" s="15"/>
      <c r="G842" s="36" t="str">
        <f>TEXT(UsageTable[[#This Row],[Time]],"mm-dd")</f>
        <v>11-13</v>
      </c>
      <c r="H842" s="36" t="b" cm="1">
        <f t="array" ref="H842">OR(WEEKDAY(UsageTable[[#This Row],[Time]])={1,7},NOT(ISERROR(VLOOKUP(DATE(YEAR(UsageTable[[#This Row],[Time]]),MONTH(UsageTable[[#This Row],[Time]]),DAY(UsageTable[[#This Row],[Time]])),Holidays[Date],1,FALSE()))))</f>
        <v>0</v>
      </c>
      <c r="I8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8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3" spans="2:11" x14ac:dyDescent="0.3">
      <c r="B843" s="26">
        <v>44148</v>
      </c>
      <c r="C843" s="33">
        <v>44148.875</v>
      </c>
      <c r="D843" s="28">
        <v>1.1599999999999999</v>
      </c>
      <c r="E843" s="15"/>
      <c r="F843" s="15"/>
      <c r="G843" s="36" t="str">
        <f>TEXT(UsageTable[[#This Row],[Time]],"mm-dd")</f>
        <v>11-13</v>
      </c>
      <c r="H843" s="36" t="b" cm="1">
        <f t="array" ref="H843">OR(WEEKDAY(UsageTable[[#This Row],[Time]])={1,7},NOT(ISERROR(VLOOKUP(DATE(YEAR(UsageTable[[#This Row],[Time]]),MONTH(UsageTable[[#This Row],[Time]]),DAY(UsageTable[[#This Row],[Time]])),Holidays[Date],1,FALSE()))))</f>
        <v>0</v>
      </c>
      <c r="I8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1.1599999999999999</v>
      </c>
      <c r="J8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4" spans="2:11" x14ac:dyDescent="0.3">
      <c r="B844" s="29">
        <v>44148</v>
      </c>
      <c r="C844" s="34">
        <v>44148.916666666664</v>
      </c>
      <c r="D844" s="31">
        <v>1.56</v>
      </c>
      <c r="E844" s="15"/>
      <c r="F844" s="15"/>
      <c r="G844" s="36" t="str">
        <f>TEXT(UsageTable[[#This Row],[Time]],"mm-dd")</f>
        <v>11-13</v>
      </c>
      <c r="H844" s="36" t="b" cm="1">
        <f t="array" ref="H844">OR(WEEKDAY(UsageTable[[#This Row],[Time]])={1,7},NOT(ISERROR(VLOOKUP(DATE(YEAR(UsageTable[[#This Row],[Time]]),MONTH(UsageTable[[#This Row],[Time]]),DAY(UsageTable[[#This Row],[Time]])),Holidays[Date],1,FALSE()))))</f>
        <v>0</v>
      </c>
      <c r="I8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8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5" spans="2:11" x14ac:dyDescent="0.3">
      <c r="B845" s="26">
        <v>44148</v>
      </c>
      <c r="C845" s="33">
        <v>44148.958333333336</v>
      </c>
      <c r="D845" s="28">
        <v>1.33</v>
      </c>
      <c r="E845" s="15"/>
      <c r="F845" s="15"/>
      <c r="G845" s="36" t="str">
        <f>TEXT(UsageTable[[#This Row],[Time]],"mm-dd")</f>
        <v>11-13</v>
      </c>
      <c r="H845" s="36" t="b" cm="1">
        <f t="array" ref="H845">OR(WEEKDAY(UsageTable[[#This Row],[Time]])={1,7},NOT(ISERROR(VLOOKUP(DATE(YEAR(UsageTable[[#This Row],[Time]]),MONTH(UsageTable[[#This Row],[Time]]),DAY(UsageTable[[#This Row],[Time]])),Holidays[Date],1,FALSE()))))</f>
        <v>0</v>
      </c>
      <c r="I8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8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6" spans="2:11" x14ac:dyDescent="0.3">
      <c r="B846" s="29">
        <v>44149</v>
      </c>
      <c r="C846" s="34">
        <v>44149</v>
      </c>
      <c r="D846" s="31">
        <v>0.39</v>
      </c>
      <c r="E846" s="15"/>
      <c r="F846" s="15"/>
      <c r="G846" s="36" t="str">
        <f>TEXT(UsageTable[[#This Row],[Time]],"mm-dd")</f>
        <v>11-14</v>
      </c>
      <c r="H846" s="36" t="b" cm="1">
        <f t="array" ref="H846">OR(WEEKDAY(UsageTable[[#This Row],[Time]])={1,7},NOT(ISERROR(VLOOKUP(DATE(YEAR(UsageTable[[#This Row],[Time]]),MONTH(UsageTable[[#This Row],[Time]]),DAY(UsageTable[[#This Row],[Time]])),Holidays[Date],1,FALSE()))))</f>
        <v>1</v>
      </c>
      <c r="I8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8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7" spans="2:11" x14ac:dyDescent="0.3">
      <c r="B847" s="26">
        <v>44149</v>
      </c>
      <c r="C847" s="33">
        <v>44149.041666666664</v>
      </c>
      <c r="D847" s="28">
        <v>0.35</v>
      </c>
      <c r="E847" s="15"/>
      <c r="F847" s="15"/>
      <c r="G847" s="36" t="str">
        <f>TEXT(UsageTable[[#This Row],[Time]],"mm-dd")</f>
        <v>11-14</v>
      </c>
      <c r="H847" s="36" t="b" cm="1">
        <f t="array" ref="H847">OR(WEEKDAY(UsageTable[[#This Row],[Time]])={1,7},NOT(ISERROR(VLOOKUP(DATE(YEAR(UsageTable[[#This Row],[Time]]),MONTH(UsageTable[[#This Row],[Time]]),DAY(UsageTable[[#This Row],[Time]])),Holidays[Date],1,FALSE()))))</f>
        <v>1</v>
      </c>
      <c r="I8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8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8" spans="2:11" x14ac:dyDescent="0.3">
      <c r="B848" s="29">
        <v>44149</v>
      </c>
      <c r="C848" s="34">
        <v>44149.083333333336</v>
      </c>
      <c r="D848" s="31">
        <v>0.73</v>
      </c>
      <c r="E848" s="15"/>
      <c r="F848" s="15"/>
      <c r="G848" s="36" t="str">
        <f>TEXT(UsageTable[[#This Row],[Time]],"mm-dd")</f>
        <v>11-14</v>
      </c>
      <c r="H848" s="36" t="b" cm="1">
        <f t="array" ref="H848">OR(WEEKDAY(UsageTable[[#This Row],[Time]])={1,7},NOT(ISERROR(VLOOKUP(DATE(YEAR(UsageTable[[#This Row],[Time]]),MONTH(UsageTable[[#This Row],[Time]]),DAY(UsageTable[[#This Row],[Time]])),Holidays[Date],1,FALSE()))))</f>
        <v>1</v>
      </c>
      <c r="I8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8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49" spans="2:11" x14ac:dyDescent="0.3">
      <c r="B849" s="26">
        <v>44149</v>
      </c>
      <c r="C849" s="33">
        <v>44149.125</v>
      </c>
      <c r="D849" s="28">
        <v>0.3</v>
      </c>
      <c r="E849" s="15"/>
      <c r="F849" s="15"/>
      <c r="G849" s="36" t="str">
        <f>TEXT(UsageTable[[#This Row],[Time]],"mm-dd")</f>
        <v>11-14</v>
      </c>
      <c r="H849" s="36" t="b" cm="1">
        <f t="array" ref="H849">OR(WEEKDAY(UsageTable[[#This Row],[Time]])={1,7},NOT(ISERROR(VLOOKUP(DATE(YEAR(UsageTable[[#This Row],[Time]]),MONTH(UsageTable[[#This Row],[Time]]),DAY(UsageTable[[#This Row],[Time]])),Holidays[Date],1,FALSE()))))</f>
        <v>1</v>
      </c>
      <c r="I8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8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0" spans="2:11" x14ac:dyDescent="0.3">
      <c r="B850" s="29">
        <v>44149</v>
      </c>
      <c r="C850" s="34">
        <v>44149.166666666664</v>
      </c>
      <c r="D850" s="31">
        <v>0.38</v>
      </c>
      <c r="E850" s="15"/>
      <c r="F850" s="15"/>
      <c r="G850" s="36" t="str">
        <f>TEXT(UsageTable[[#This Row],[Time]],"mm-dd")</f>
        <v>11-14</v>
      </c>
      <c r="H850" s="36" t="b" cm="1">
        <f t="array" ref="H850">OR(WEEKDAY(UsageTable[[#This Row],[Time]])={1,7},NOT(ISERROR(VLOOKUP(DATE(YEAR(UsageTable[[#This Row],[Time]]),MONTH(UsageTable[[#This Row],[Time]]),DAY(UsageTable[[#This Row],[Time]])),Holidays[Date],1,FALSE()))))</f>
        <v>1</v>
      </c>
      <c r="I8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8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1" spans="2:11" x14ac:dyDescent="0.3">
      <c r="B851" s="26">
        <v>44149</v>
      </c>
      <c r="C851" s="33">
        <v>44149.208333333336</v>
      </c>
      <c r="D851" s="28">
        <v>0.94</v>
      </c>
      <c r="E851" s="15"/>
      <c r="F851" s="15"/>
      <c r="G851" s="36" t="str">
        <f>TEXT(UsageTable[[#This Row],[Time]],"mm-dd")</f>
        <v>11-14</v>
      </c>
      <c r="H851" s="36" t="b" cm="1">
        <f t="array" ref="H851">OR(WEEKDAY(UsageTable[[#This Row],[Time]])={1,7},NOT(ISERROR(VLOOKUP(DATE(YEAR(UsageTable[[#This Row],[Time]]),MONTH(UsageTable[[#This Row],[Time]]),DAY(UsageTable[[#This Row],[Time]])),Holidays[Date],1,FALSE()))))</f>
        <v>1</v>
      </c>
      <c r="I8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8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2" spans="2:11" x14ac:dyDescent="0.3">
      <c r="B852" s="29">
        <v>44149</v>
      </c>
      <c r="C852" s="34">
        <v>44149.25</v>
      </c>
      <c r="D852" s="31">
        <v>0.87</v>
      </c>
      <c r="E852" s="15"/>
      <c r="F852" s="15"/>
      <c r="G852" s="36" t="str">
        <f>TEXT(UsageTable[[#This Row],[Time]],"mm-dd")</f>
        <v>11-14</v>
      </c>
      <c r="H852" s="36" t="b" cm="1">
        <f t="array" ref="H852">OR(WEEKDAY(UsageTable[[#This Row],[Time]])={1,7},NOT(ISERROR(VLOOKUP(DATE(YEAR(UsageTable[[#This Row],[Time]]),MONTH(UsageTable[[#This Row],[Time]]),DAY(UsageTable[[#This Row],[Time]])),Holidays[Date],1,FALSE()))))</f>
        <v>1</v>
      </c>
      <c r="I8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8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3" spans="2:11" x14ac:dyDescent="0.3">
      <c r="B853" s="26">
        <v>44149</v>
      </c>
      <c r="C853" s="33">
        <v>44149.291666666664</v>
      </c>
      <c r="D853" s="28">
        <v>3.76</v>
      </c>
      <c r="E853" s="15"/>
      <c r="F853" s="15"/>
      <c r="G853" s="36" t="str">
        <f>TEXT(UsageTable[[#This Row],[Time]],"mm-dd")</f>
        <v>11-14</v>
      </c>
      <c r="H853" s="36" t="b" cm="1">
        <f t="array" ref="H853">OR(WEEKDAY(UsageTable[[#This Row],[Time]])={1,7},NOT(ISERROR(VLOOKUP(DATE(YEAR(UsageTable[[#This Row],[Time]]),MONTH(UsageTable[[#This Row],[Time]]),DAY(UsageTable[[#This Row],[Time]])),Holidays[Date],1,FALSE()))))</f>
        <v>1</v>
      </c>
      <c r="I8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3.76</v>
      </c>
      <c r="J8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4" spans="2:11" x14ac:dyDescent="0.3">
      <c r="B854" s="29">
        <v>44149</v>
      </c>
      <c r="C854" s="34">
        <v>44149.333333333336</v>
      </c>
      <c r="D854" s="31">
        <v>1.32</v>
      </c>
      <c r="E854" s="15"/>
      <c r="F854" s="15"/>
      <c r="G854" s="36" t="str">
        <f>TEXT(UsageTable[[#This Row],[Time]],"mm-dd")</f>
        <v>11-14</v>
      </c>
      <c r="H854" s="36" t="b" cm="1">
        <f t="array" ref="H854">OR(WEEKDAY(UsageTable[[#This Row],[Time]])={1,7},NOT(ISERROR(VLOOKUP(DATE(YEAR(UsageTable[[#This Row],[Time]]),MONTH(UsageTable[[#This Row],[Time]]),DAY(UsageTable[[#This Row],[Time]])),Holidays[Date],1,FALSE()))))</f>
        <v>1</v>
      </c>
      <c r="I8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8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5" spans="2:11" x14ac:dyDescent="0.3">
      <c r="B855" s="26">
        <v>44149</v>
      </c>
      <c r="C855" s="33">
        <v>44149.375</v>
      </c>
      <c r="D855" s="28">
        <v>0.62</v>
      </c>
      <c r="E855" s="15"/>
      <c r="F855" s="15"/>
      <c r="G855" s="36" t="str">
        <f>TEXT(UsageTable[[#This Row],[Time]],"mm-dd")</f>
        <v>11-14</v>
      </c>
      <c r="H855" s="36" t="b" cm="1">
        <f t="array" ref="H855">OR(WEEKDAY(UsageTable[[#This Row],[Time]])={1,7},NOT(ISERROR(VLOOKUP(DATE(YEAR(UsageTable[[#This Row],[Time]]),MONTH(UsageTable[[#This Row],[Time]]),DAY(UsageTable[[#This Row],[Time]])),Holidays[Date],1,FALSE()))))</f>
        <v>1</v>
      </c>
      <c r="I8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8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6" spans="2:11" x14ac:dyDescent="0.3">
      <c r="B856" s="29">
        <v>44149</v>
      </c>
      <c r="C856" s="34">
        <v>44149.416666666664</v>
      </c>
      <c r="D856" s="31">
        <v>1.3</v>
      </c>
      <c r="E856" s="15"/>
      <c r="F856" s="15"/>
      <c r="G856" s="36" t="str">
        <f>TEXT(UsageTable[[#This Row],[Time]],"mm-dd")</f>
        <v>11-14</v>
      </c>
      <c r="H856" s="36" t="b" cm="1">
        <f t="array" ref="H856">OR(WEEKDAY(UsageTable[[#This Row],[Time]])={1,7},NOT(ISERROR(VLOOKUP(DATE(YEAR(UsageTable[[#This Row],[Time]]),MONTH(UsageTable[[#This Row],[Time]]),DAY(UsageTable[[#This Row],[Time]])),Holidays[Date],1,FALSE()))))</f>
        <v>1</v>
      </c>
      <c r="I8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v>
      </c>
      <c r="J8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7" spans="2:11" x14ac:dyDescent="0.3">
      <c r="B857" s="26">
        <v>44149</v>
      </c>
      <c r="C857" s="33">
        <v>44149.458333333336</v>
      </c>
      <c r="D857" s="28">
        <v>1.18</v>
      </c>
      <c r="E857" s="15"/>
      <c r="F857" s="15"/>
      <c r="G857" s="36" t="str">
        <f>TEXT(UsageTable[[#This Row],[Time]],"mm-dd")</f>
        <v>11-14</v>
      </c>
      <c r="H857" s="36" t="b" cm="1">
        <f t="array" ref="H857">OR(WEEKDAY(UsageTable[[#This Row],[Time]])={1,7},NOT(ISERROR(VLOOKUP(DATE(YEAR(UsageTable[[#This Row],[Time]]),MONTH(UsageTable[[#This Row],[Time]]),DAY(UsageTable[[#This Row],[Time]])),Holidays[Date],1,FALSE()))))</f>
        <v>1</v>
      </c>
      <c r="I8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8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8" spans="2:11" x14ac:dyDescent="0.3">
      <c r="B858" s="29">
        <v>44149</v>
      </c>
      <c r="C858" s="34">
        <v>44149.5</v>
      </c>
      <c r="D858" s="31">
        <v>1.28</v>
      </c>
      <c r="E858" s="15"/>
      <c r="F858" s="15"/>
      <c r="G858" s="36" t="str">
        <f>TEXT(UsageTable[[#This Row],[Time]],"mm-dd")</f>
        <v>11-14</v>
      </c>
      <c r="H858" s="36" t="b" cm="1">
        <f t="array" ref="H858">OR(WEEKDAY(UsageTable[[#This Row],[Time]])={1,7},NOT(ISERROR(VLOOKUP(DATE(YEAR(UsageTable[[#This Row],[Time]]),MONTH(UsageTable[[#This Row],[Time]]),DAY(UsageTable[[#This Row],[Time]])),Holidays[Date],1,FALSE()))))</f>
        <v>1</v>
      </c>
      <c r="I8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8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59" spans="2:11" x14ac:dyDescent="0.3">
      <c r="B859" s="26">
        <v>44149</v>
      </c>
      <c r="C859" s="33">
        <v>44149.541666666664</v>
      </c>
      <c r="D859" s="28">
        <v>1.44</v>
      </c>
      <c r="E859" s="15"/>
      <c r="F859" s="15"/>
      <c r="G859" s="36" t="str">
        <f>TEXT(UsageTable[[#This Row],[Time]],"mm-dd")</f>
        <v>11-14</v>
      </c>
      <c r="H859" s="36" t="b" cm="1">
        <f t="array" ref="H859">OR(WEEKDAY(UsageTable[[#This Row],[Time]])={1,7},NOT(ISERROR(VLOOKUP(DATE(YEAR(UsageTable[[#This Row],[Time]]),MONTH(UsageTable[[#This Row],[Time]]),DAY(UsageTable[[#This Row],[Time]])),Holidays[Date],1,FALSE()))))</f>
        <v>1</v>
      </c>
      <c r="I8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8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0" spans="2:11" x14ac:dyDescent="0.3">
      <c r="B860" s="29">
        <v>44149</v>
      </c>
      <c r="C860" s="34">
        <v>44149.583333333336</v>
      </c>
      <c r="D860" s="31">
        <v>2.4500000000000002</v>
      </c>
      <c r="E860" s="15"/>
      <c r="F860" s="15"/>
      <c r="G860" s="36" t="str">
        <f>TEXT(UsageTable[[#This Row],[Time]],"mm-dd")</f>
        <v>11-14</v>
      </c>
      <c r="H860" s="36" t="b" cm="1">
        <f t="array" ref="H860">OR(WEEKDAY(UsageTable[[#This Row],[Time]])={1,7},NOT(ISERROR(VLOOKUP(DATE(YEAR(UsageTable[[#This Row],[Time]]),MONTH(UsageTable[[#This Row],[Time]]),DAY(UsageTable[[#This Row],[Time]])),Holidays[Date],1,FALSE()))))</f>
        <v>1</v>
      </c>
      <c r="I8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8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1" spans="2:11" x14ac:dyDescent="0.3">
      <c r="B861" s="26">
        <v>44149</v>
      </c>
      <c r="C861" s="33">
        <v>44149.625</v>
      </c>
      <c r="D861" s="28">
        <v>3.2</v>
      </c>
      <c r="E861" s="15"/>
      <c r="F861" s="15"/>
      <c r="G861" s="36" t="str">
        <f>TEXT(UsageTable[[#This Row],[Time]],"mm-dd")</f>
        <v>11-14</v>
      </c>
      <c r="H861" s="36" t="b" cm="1">
        <f t="array" ref="H861">OR(WEEKDAY(UsageTable[[#This Row],[Time]])={1,7},NOT(ISERROR(VLOOKUP(DATE(YEAR(UsageTable[[#This Row],[Time]]),MONTH(UsageTable[[#This Row],[Time]]),DAY(UsageTable[[#This Row],[Time]])),Holidays[Date],1,FALSE()))))</f>
        <v>1</v>
      </c>
      <c r="I8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8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2" spans="2:11" x14ac:dyDescent="0.3">
      <c r="B862" s="29">
        <v>44149</v>
      </c>
      <c r="C862" s="34">
        <v>44149.666666666664</v>
      </c>
      <c r="D862" s="31">
        <v>2.5299999999999998</v>
      </c>
      <c r="E862" s="15"/>
      <c r="F862" s="15"/>
      <c r="G862" s="36" t="str">
        <f>TEXT(UsageTable[[#This Row],[Time]],"mm-dd")</f>
        <v>11-14</v>
      </c>
      <c r="H862" s="36" t="b" cm="1">
        <f t="array" ref="H862">OR(WEEKDAY(UsageTable[[#This Row],[Time]])={1,7},NOT(ISERROR(VLOOKUP(DATE(YEAR(UsageTable[[#This Row],[Time]]),MONTH(UsageTable[[#This Row],[Time]]),DAY(UsageTable[[#This Row],[Time]])),Holidays[Date],1,FALSE()))))</f>
        <v>1</v>
      </c>
      <c r="I8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2.5299999999999998</v>
      </c>
      <c r="J8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3" spans="2:11" x14ac:dyDescent="0.3">
      <c r="B863" s="26">
        <v>44149</v>
      </c>
      <c r="C863" s="33">
        <v>44149.708333333336</v>
      </c>
      <c r="D863" s="28">
        <v>2.1800000000000002</v>
      </c>
      <c r="E863" s="15"/>
      <c r="F863" s="15"/>
      <c r="G863" s="36" t="str">
        <f>TEXT(UsageTable[[#This Row],[Time]],"mm-dd")</f>
        <v>11-14</v>
      </c>
      <c r="H863" s="36" t="b" cm="1">
        <f t="array" ref="H863">OR(WEEKDAY(UsageTable[[#This Row],[Time]])={1,7},NOT(ISERROR(VLOOKUP(DATE(YEAR(UsageTable[[#This Row],[Time]]),MONTH(UsageTable[[#This Row],[Time]]),DAY(UsageTable[[#This Row],[Time]])),Holidays[Date],1,FALSE()))))</f>
        <v>1</v>
      </c>
      <c r="I8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8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4" spans="2:11" x14ac:dyDescent="0.3">
      <c r="B864" s="29">
        <v>44149</v>
      </c>
      <c r="C864" s="34">
        <v>44149.75</v>
      </c>
      <c r="D864" s="31">
        <v>1.95</v>
      </c>
      <c r="E864" s="15"/>
      <c r="F864" s="15"/>
      <c r="G864" s="36" t="str">
        <f>TEXT(UsageTable[[#This Row],[Time]],"mm-dd")</f>
        <v>11-14</v>
      </c>
      <c r="H864" s="36" t="b" cm="1">
        <f t="array" ref="H864">OR(WEEKDAY(UsageTable[[#This Row],[Time]])={1,7},NOT(ISERROR(VLOOKUP(DATE(YEAR(UsageTable[[#This Row],[Time]]),MONTH(UsageTable[[#This Row],[Time]]),DAY(UsageTable[[#This Row],[Time]])),Holidays[Date],1,FALSE()))))</f>
        <v>1</v>
      </c>
      <c r="I8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1.95</v>
      </c>
      <c r="J8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5" spans="2:11" x14ac:dyDescent="0.3">
      <c r="B865" s="26">
        <v>44149</v>
      </c>
      <c r="C865" s="33">
        <v>44149.791666666664</v>
      </c>
      <c r="D865" s="28">
        <v>3.39</v>
      </c>
      <c r="E865" s="15"/>
      <c r="F865" s="15"/>
      <c r="G865" s="36" t="str">
        <f>TEXT(UsageTable[[#This Row],[Time]],"mm-dd")</f>
        <v>11-14</v>
      </c>
      <c r="H865" s="36" t="b" cm="1">
        <f t="array" ref="H865">OR(WEEKDAY(UsageTable[[#This Row],[Time]])={1,7},NOT(ISERROR(VLOOKUP(DATE(YEAR(UsageTable[[#This Row],[Time]]),MONTH(UsageTable[[#This Row],[Time]]),DAY(UsageTable[[#This Row],[Time]])),Holidays[Date],1,FALSE()))))</f>
        <v>1</v>
      </c>
      <c r="I8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3.39</v>
      </c>
      <c r="J8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6" spans="2:11" x14ac:dyDescent="0.3">
      <c r="B866" s="29">
        <v>44149</v>
      </c>
      <c r="C866" s="34">
        <v>44149.833333333336</v>
      </c>
      <c r="D866" s="31">
        <v>1.36</v>
      </c>
      <c r="E866" s="15"/>
      <c r="F866" s="15"/>
      <c r="G866" s="36" t="str">
        <f>TEXT(UsageTable[[#This Row],[Time]],"mm-dd")</f>
        <v>11-14</v>
      </c>
      <c r="H866" s="36" t="b" cm="1">
        <f t="array" ref="H866">OR(WEEKDAY(UsageTable[[#This Row],[Time]])={1,7},NOT(ISERROR(VLOOKUP(DATE(YEAR(UsageTable[[#This Row],[Time]]),MONTH(UsageTable[[#This Row],[Time]]),DAY(UsageTable[[#This Row],[Time]])),Holidays[Date],1,FALSE()))))</f>
        <v>1</v>
      </c>
      <c r="I8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8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7" spans="2:11" x14ac:dyDescent="0.3">
      <c r="B867" s="26">
        <v>44149</v>
      </c>
      <c r="C867" s="33">
        <v>44149.875</v>
      </c>
      <c r="D867" s="28">
        <v>1.17</v>
      </c>
      <c r="E867" s="15"/>
      <c r="F867" s="15"/>
      <c r="G867" s="36" t="str">
        <f>TEXT(UsageTable[[#This Row],[Time]],"mm-dd")</f>
        <v>11-14</v>
      </c>
      <c r="H867" s="36" t="b" cm="1">
        <f t="array" ref="H867">OR(WEEKDAY(UsageTable[[#This Row],[Time]])={1,7},NOT(ISERROR(VLOOKUP(DATE(YEAR(UsageTable[[#This Row],[Time]]),MONTH(UsageTable[[#This Row],[Time]]),DAY(UsageTable[[#This Row],[Time]])),Holidays[Date],1,FALSE()))))</f>
        <v>1</v>
      </c>
      <c r="I8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8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8" spans="2:11" x14ac:dyDescent="0.3">
      <c r="B868" s="29">
        <v>44149</v>
      </c>
      <c r="C868" s="34">
        <v>44149.916666666664</v>
      </c>
      <c r="D868" s="31">
        <v>1.35</v>
      </c>
      <c r="E868" s="15"/>
      <c r="F868" s="15"/>
      <c r="G868" s="36" t="str">
        <f>TEXT(UsageTable[[#This Row],[Time]],"mm-dd")</f>
        <v>11-14</v>
      </c>
      <c r="H868" s="36" t="b" cm="1">
        <f t="array" ref="H868">OR(WEEKDAY(UsageTable[[#This Row],[Time]])={1,7},NOT(ISERROR(VLOOKUP(DATE(YEAR(UsageTable[[#This Row],[Time]]),MONTH(UsageTable[[#This Row],[Time]]),DAY(UsageTable[[#This Row],[Time]])),Holidays[Date],1,FALSE()))))</f>
        <v>1</v>
      </c>
      <c r="I8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8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69" spans="2:11" x14ac:dyDescent="0.3">
      <c r="B869" s="26">
        <v>44149</v>
      </c>
      <c r="C869" s="33">
        <v>44149.958333333336</v>
      </c>
      <c r="D869" s="28">
        <v>0.8</v>
      </c>
      <c r="E869" s="15"/>
      <c r="F869" s="15"/>
      <c r="G869" s="36" t="str">
        <f>TEXT(UsageTable[[#This Row],[Time]],"mm-dd")</f>
        <v>11-14</v>
      </c>
      <c r="H869" s="36" t="b" cm="1">
        <f t="array" ref="H869">OR(WEEKDAY(UsageTable[[#This Row],[Time]])={1,7},NOT(ISERROR(VLOOKUP(DATE(YEAR(UsageTable[[#This Row],[Time]]),MONTH(UsageTable[[#This Row],[Time]]),DAY(UsageTable[[#This Row],[Time]])),Holidays[Date],1,FALSE()))))</f>
        <v>1</v>
      </c>
      <c r="I8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8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0" spans="2:11" x14ac:dyDescent="0.3">
      <c r="B870" s="29">
        <v>44150</v>
      </c>
      <c r="C870" s="34">
        <v>44150</v>
      </c>
      <c r="D870" s="31">
        <v>0.44</v>
      </c>
      <c r="E870" s="15"/>
      <c r="F870" s="15"/>
      <c r="G870" s="36" t="str">
        <f>TEXT(UsageTable[[#This Row],[Time]],"mm-dd")</f>
        <v>11-15</v>
      </c>
      <c r="H870" s="36" t="b" cm="1">
        <f t="array" ref="H870">OR(WEEKDAY(UsageTable[[#This Row],[Time]])={1,7},NOT(ISERROR(VLOOKUP(DATE(YEAR(UsageTable[[#This Row],[Time]]),MONTH(UsageTable[[#This Row],[Time]]),DAY(UsageTable[[#This Row],[Time]])),Holidays[Date],1,FALSE()))))</f>
        <v>1</v>
      </c>
      <c r="I8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8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1" spans="2:11" x14ac:dyDescent="0.3">
      <c r="B871" s="26">
        <v>44150</v>
      </c>
      <c r="C871" s="33">
        <v>44150.041666666664</v>
      </c>
      <c r="D871" s="28">
        <v>0.71</v>
      </c>
      <c r="E871" s="15"/>
      <c r="F871" s="15"/>
      <c r="G871" s="36" t="str">
        <f>TEXT(UsageTable[[#This Row],[Time]],"mm-dd")</f>
        <v>11-15</v>
      </c>
      <c r="H871" s="36" t="b" cm="1">
        <f t="array" ref="H871">OR(WEEKDAY(UsageTable[[#This Row],[Time]])={1,7},NOT(ISERROR(VLOOKUP(DATE(YEAR(UsageTable[[#This Row],[Time]]),MONTH(UsageTable[[#This Row],[Time]]),DAY(UsageTable[[#This Row],[Time]])),Holidays[Date],1,FALSE()))))</f>
        <v>1</v>
      </c>
      <c r="I8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8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2" spans="2:11" x14ac:dyDescent="0.3">
      <c r="B872" s="29">
        <v>44150</v>
      </c>
      <c r="C872" s="34">
        <v>44150.083333333336</v>
      </c>
      <c r="D872" s="31">
        <v>0.41</v>
      </c>
      <c r="E872" s="15"/>
      <c r="F872" s="15"/>
      <c r="G872" s="36" t="str">
        <f>TEXT(UsageTable[[#This Row],[Time]],"mm-dd")</f>
        <v>11-15</v>
      </c>
      <c r="H872" s="36" t="b" cm="1">
        <f t="array" ref="H872">OR(WEEKDAY(UsageTable[[#This Row],[Time]])={1,7},NOT(ISERROR(VLOOKUP(DATE(YEAR(UsageTable[[#This Row],[Time]]),MONTH(UsageTable[[#This Row],[Time]]),DAY(UsageTable[[#This Row],[Time]])),Holidays[Date],1,FALSE()))))</f>
        <v>1</v>
      </c>
      <c r="I8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8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3" spans="2:11" x14ac:dyDescent="0.3">
      <c r="B873" s="26">
        <v>44150</v>
      </c>
      <c r="C873" s="33">
        <v>44150.125</v>
      </c>
      <c r="D873" s="28">
        <v>0.33</v>
      </c>
      <c r="E873" s="15"/>
      <c r="F873" s="15"/>
      <c r="G873" s="36" t="str">
        <f>TEXT(UsageTable[[#This Row],[Time]],"mm-dd")</f>
        <v>11-15</v>
      </c>
      <c r="H873" s="36" t="b" cm="1">
        <f t="array" ref="H873">OR(WEEKDAY(UsageTable[[#This Row],[Time]])={1,7},NOT(ISERROR(VLOOKUP(DATE(YEAR(UsageTable[[#This Row],[Time]]),MONTH(UsageTable[[#This Row],[Time]]),DAY(UsageTable[[#This Row],[Time]])),Holidays[Date],1,FALSE()))))</f>
        <v>1</v>
      </c>
      <c r="I8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8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4" spans="2:11" x14ac:dyDescent="0.3">
      <c r="B874" s="29">
        <v>44150</v>
      </c>
      <c r="C874" s="34">
        <v>44150.166666666664</v>
      </c>
      <c r="D874" s="31">
        <v>0.35</v>
      </c>
      <c r="E874" s="15"/>
      <c r="F874" s="15"/>
      <c r="G874" s="36" t="str">
        <f>TEXT(UsageTable[[#This Row],[Time]],"mm-dd")</f>
        <v>11-15</v>
      </c>
      <c r="H874" s="36" t="b" cm="1">
        <f t="array" ref="H874">OR(WEEKDAY(UsageTable[[#This Row],[Time]])={1,7},NOT(ISERROR(VLOOKUP(DATE(YEAR(UsageTable[[#This Row],[Time]]),MONTH(UsageTable[[#This Row],[Time]]),DAY(UsageTable[[#This Row],[Time]])),Holidays[Date],1,FALSE()))))</f>
        <v>1</v>
      </c>
      <c r="I8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8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5" spans="2:11" x14ac:dyDescent="0.3">
      <c r="B875" s="26">
        <v>44150</v>
      </c>
      <c r="C875" s="33">
        <v>44150.208333333336</v>
      </c>
      <c r="D875" s="28">
        <v>1.07</v>
      </c>
      <c r="E875" s="15"/>
      <c r="F875" s="15"/>
      <c r="G875" s="36" t="str">
        <f>TEXT(UsageTable[[#This Row],[Time]],"mm-dd")</f>
        <v>11-15</v>
      </c>
      <c r="H875" s="36" t="b" cm="1">
        <f t="array" ref="H875">OR(WEEKDAY(UsageTable[[#This Row],[Time]])={1,7},NOT(ISERROR(VLOOKUP(DATE(YEAR(UsageTable[[#This Row],[Time]]),MONTH(UsageTable[[#This Row],[Time]]),DAY(UsageTable[[#This Row],[Time]])),Holidays[Date],1,FALSE()))))</f>
        <v>1</v>
      </c>
      <c r="I8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8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6" spans="2:11" x14ac:dyDescent="0.3">
      <c r="B876" s="29">
        <v>44150</v>
      </c>
      <c r="C876" s="34">
        <v>44150.25</v>
      </c>
      <c r="D876" s="31">
        <v>3.87</v>
      </c>
      <c r="E876" s="15"/>
      <c r="F876" s="15"/>
      <c r="G876" s="36" t="str">
        <f>TEXT(UsageTable[[#This Row],[Time]],"mm-dd")</f>
        <v>11-15</v>
      </c>
      <c r="H876" s="36" t="b" cm="1">
        <f t="array" ref="H876">OR(WEEKDAY(UsageTable[[#This Row],[Time]])={1,7},NOT(ISERROR(VLOOKUP(DATE(YEAR(UsageTable[[#This Row],[Time]]),MONTH(UsageTable[[#This Row],[Time]]),DAY(UsageTable[[#This Row],[Time]])),Holidays[Date],1,FALSE()))))</f>
        <v>1</v>
      </c>
      <c r="I8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3.87</v>
      </c>
      <c r="J8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7" spans="2:11" x14ac:dyDescent="0.3">
      <c r="B877" s="26">
        <v>44150</v>
      </c>
      <c r="C877" s="33">
        <v>44150.291666666664</v>
      </c>
      <c r="D877" s="28">
        <v>1.64</v>
      </c>
      <c r="E877" s="15"/>
      <c r="F877" s="15"/>
      <c r="G877" s="36" t="str">
        <f>TEXT(UsageTable[[#This Row],[Time]],"mm-dd")</f>
        <v>11-15</v>
      </c>
      <c r="H877" s="36" t="b" cm="1">
        <f t="array" ref="H877">OR(WEEKDAY(UsageTable[[#This Row],[Time]])={1,7},NOT(ISERROR(VLOOKUP(DATE(YEAR(UsageTable[[#This Row],[Time]]),MONTH(UsageTable[[#This Row],[Time]]),DAY(UsageTable[[#This Row],[Time]])),Holidays[Date],1,FALSE()))))</f>
        <v>1</v>
      </c>
      <c r="I8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8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8" spans="2:11" x14ac:dyDescent="0.3">
      <c r="B878" s="29">
        <v>44150</v>
      </c>
      <c r="C878" s="34">
        <v>44150.333333333336</v>
      </c>
      <c r="D878" s="31">
        <v>1.21</v>
      </c>
      <c r="E878" s="15"/>
      <c r="F878" s="15"/>
      <c r="G878" s="36" t="str">
        <f>TEXT(UsageTable[[#This Row],[Time]],"mm-dd")</f>
        <v>11-15</v>
      </c>
      <c r="H878" s="36" t="b" cm="1">
        <f t="array" ref="H878">OR(WEEKDAY(UsageTable[[#This Row],[Time]])={1,7},NOT(ISERROR(VLOOKUP(DATE(YEAR(UsageTable[[#This Row],[Time]]),MONTH(UsageTable[[#This Row],[Time]]),DAY(UsageTable[[#This Row],[Time]])),Holidays[Date],1,FALSE()))))</f>
        <v>1</v>
      </c>
      <c r="I8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1.21</v>
      </c>
      <c r="J8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79" spans="2:11" x14ac:dyDescent="0.3">
      <c r="B879" s="26">
        <v>44150</v>
      </c>
      <c r="C879" s="33">
        <v>44150.375</v>
      </c>
      <c r="D879" s="28">
        <v>2.5099999999999998</v>
      </c>
      <c r="E879" s="15"/>
      <c r="F879" s="15"/>
      <c r="G879" s="36" t="str">
        <f>TEXT(UsageTable[[#This Row],[Time]],"mm-dd")</f>
        <v>11-15</v>
      </c>
      <c r="H879" s="36" t="b" cm="1">
        <f t="array" ref="H879">OR(WEEKDAY(UsageTable[[#This Row],[Time]])={1,7},NOT(ISERROR(VLOOKUP(DATE(YEAR(UsageTable[[#This Row],[Time]]),MONTH(UsageTable[[#This Row],[Time]]),DAY(UsageTable[[#This Row],[Time]])),Holidays[Date],1,FALSE()))))</f>
        <v>1</v>
      </c>
      <c r="I8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2.5099999999999998</v>
      </c>
      <c r="J8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0" spans="2:11" x14ac:dyDescent="0.3">
      <c r="B880" s="29">
        <v>44150</v>
      </c>
      <c r="C880" s="34">
        <v>44150.416666666664</v>
      </c>
      <c r="D880" s="31">
        <v>4.6500000000000004</v>
      </c>
      <c r="E880" s="15"/>
      <c r="F880" s="15"/>
      <c r="G880" s="36" t="str">
        <f>TEXT(UsageTable[[#This Row],[Time]],"mm-dd")</f>
        <v>11-15</v>
      </c>
      <c r="H880" s="36" t="b" cm="1">
        <f t="array" ref="H880">OR(WEEKDAY(UsageTable[[#This Row],[Time]])={1,7},NOT(ISERROR(VLOOKUP(DATE(YEAR(UsageTable[[#This Row],[Time]]),MONTH(UsageTable[[#This Row],[Time]]),DAY(UsageTable[[#This Row],[Time]])),Holidays[Date],1,FALSE()))))</f>
        <v>1</v>
      </c>
      <c r="I8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4.6500000000000004</v>
      </c>
      <c r="J8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1" spans="2:11" x14ac:dyDescent="0.3">
      <c r="B881" s="26">
        <v>44150</v>
      </c>
      <c r="C881" s="33">
        <v>44150.458333333336</v>
      </c>
      <c r="D881" s="28">
        <v>2.4500000000000002</v>
      </c>
      <c r="E881" s="15"/>
      <c r="F881" s="15"/>
      <c r="G881" s="36" t="str">
        <f>TEXT(UsageTable[[#This Row],[Time]],"mm-dd")</f>
        <v>11-15</v>
      </c>
      <c r="H881" s="36" t="b" cm="1">
        <f t="array" ref="H881">OR(WEEKDAY(UsageTable[[#This Row],[Time]])={1,7},NOT(ISERROR(VLOOKUP(DATE(YEAR(UsageTable[[#This Row],[Time]]),MONTH(UsageTable[[#This Row],[Time]]),DAY(UsageTable[[#This Row],[Time]])),Holidays[Date],1,FALSE()))))</f>
        <v>1</v>
      </c>
      <c r="I8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8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2" spans="2:11" x14ac:dyDescent="0.3">
      <c r="B882" s="29">
        <v>44150</v>
      </c>
      <c r="C882" s="34">
        <v>44150.5</v>
      </c>
      <c r="D882" s="31">
        <v>1.73</v>
      </c>
      <c r="E882" s="15"/>
      <c r="F882" s="15"/>
      <c r="G882" s="36" t="str">
        <f>TEXT(UsageTable[[#This Row],[Time]],"mm-dd")</f>
        <v>11-15</v>
      </c>
      <c r="H882" s="36" t="b" cm="1">
        <f t="array" ref="H882">OR(WEEKDAY(UsageTable[[#This Row],[Time]])={1,7},NOT(ISERROR(VLOOKUP(DATE(YEAR(UsageTable[[#This Row],[Time]]),MONTH(UsageTable[[#This Row],[Time]]),DAY(UsageTable[[#This Row],[Time]])),Holidays[Date],1,FALSE()))))</f>
        <v>1</v>
      </c>
      <c r="I8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8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3" spans="2:11" x14ac:dyDescent="0.3">
      <c r="B883" s="26">
        <v>44150</v>
      </c>
      <c r="C883" s="33">
        <v>44150.541666666664</v>
      </c>
      <c r="D883" s="28">
        <v>1.08</v>
      </c>
      <c r="E883" s="15"/>
      <c r="F883" s="15"/>
      <c r="G883" s="36" t="str">
        <f>TEXT(UsageTable[[#This Row],[Time]],"mm-dd")</f>
        <v>11-15</v>
      </c>
      <c r="H883" s="36" t="b" cm="1">
        <f t="array" ref="H883">OR(WEEKDAY(UsageTable[[#This Row],[Time]])={1,7},NOT(ISERROR(VLOOKUP(DATE(YEAR(UsageTable[[#This Row],[Time]]),MONTH(UsageTable[[#This Row],[Time]]),DAY(UsageTable[[#This Row],[Time]])),Holidays[Date],1,FALSE()))))</f>
        <v>1</v>
      </c>
      <c r="I8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8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4" spans="2:11" x14ac:dyDescent="0.3">
      <c r="B884" s="29">
        <v>44150</v>
      </c>
      <c r="C884" s="34">
        <v>44150.583333333336</v>
      </c>
      <c r="D884" s="31">
        <v>1.32</v>
      </c>
      <c r="E884" s="15"/>
      <c r="F884" s="15"/>
      <c r="G884" s="36" t="str">
        <f>TEXT(UsageTable[[#This Row],[Time]],"mm-dd")</f>
        <v>11-15</v>
      </c>
      <c r="H884" s="36" t="b" cm="1">
        <f t="array" ref="H884">OR(WEEKDAY(UsageTable[[#This Row],[Time]])={1,7},NOT(ISERROR(VLOOKUP(DATE(YEAR(UsageTable[[#This Row],[Time]]),MONTH(UsageTable[[#This Row],[Time]]),DAY(UsageTable[[#This Row],[Time]])),Holidays[Date],1,FALSE()))))</f>
        <v>1</v>
      </c>
      <c r="I8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8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5" spans="2:11" x14ac:dyDescent="0.3">
      <c r="B885" s="26">
        <v>44150</v>
      </c>
      <c r="C885" s="33">
        <v>44150.625</v>
      </c>
      <c r="D885" s="28">
        <v>0.97</v>
      </c>
      <c r="E885" s="15"/>
      <c r="F885" s="15"/>
      <c r="G885" s="36" t="str">
        <f>TEXT(UsageTable[[#This Row],[Time]],"mm-dd")</f>
        <v>11-15</v>
      </c>
      <c r="H885" s="36" t="b" cm="1">
        <f t="array" ref="H885">OR(WEEKDAY(UsageTable[[#This Row],[Time]])={1,7},NOT(ISERROR(VLOOKUP(DATE(YEAR(UsageTable[[#This Row],[Time]]),MONTH(UsageTable[[#This Row],[Time]]),DAY(UsageTable[[#This Row],[Time]])),Holidays[Date],1,FALSE()))))</f>
        <v>1</v>
      </c>
      <c r="I8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8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6" spans="2:11" x14ac:dyDescent="0.3">
      <c r="B886" s="29">
        <v>44150</v>
      </c>
      <c r="C886" s="34">
        <v>44150.666666666664</v>
      </c>
      <c r="D886" s="31">
        <v>1.91</v>
      </c>
      <c r="E886" s="15"/>
      <c r="F886" s="15"/>
      <c r="G886" s="36" t="str">
        <f>TEXT(UsageTable[[#This Row],[Time]],"mm-dd")</f>
        <v>11-15</v>
      </c>
      <c r="H886" s="36" t="b" cm="1">
        <f t="array" ref="H886">OR(WEEKDAY(UsageTable[[#This Row],[Time]])={1,7},NOT(ISERROR(VLOOKUP(DATE(YEAR(UsageTable[[#This Row],[Time]]),MONTH(UsageTable[[#This Row],[Time]]),DAY(UsageTable[[#This Row],[Time]])),Holidays[Date],1,FALSE()))))</f>
        <v>1</v>
      </c>
      <c r="I8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1.91</v>
      </c>
      <c r="J8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7" spans="2:11" x14ac:dyDescent="0.3">
      <c r="B887" s="26">
        <v>44150</v>
      </c>
      <c r="C887" s="33">
        <v>44150.708333333336</v>
      </c>
      <c r="D887" s="28">
        <v>3.89</v>
      </c>
      <c r="E887" s="15"/>
      <c r="F887" s="15"/>
      <c r="G887" s="36" t="str">
        <f>TEXT(UsageTable[[#This Row],[Time]],"mm-dd")</f>
        <v>11-15</v>
      </c>
      <c r="H887" s="36" t="b" cm="1">
        <f t="array" ref="H887">OR(WEEKDAY(UsageTable[[#This Row],[Time]])={1,7},NOT(ISERROR(VLOOKUP(DATE(YEAR(UsageTable[[#This Row],[Time]]),MONTH(UsageTable[[#This Row],[Time]]),DAY(UsageTable[[#This Row],[Time]])),Holidays[Date],1,FALSE()))))</f>
        <v>1</v>
      </c>
      <c r="I8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3.89</v>
      </c>
      <c r="J8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8" spans="2:11" x14ac:dyDescent="0.3">
      <c r="B888" s="29">
        <v>44150</v>
      </c>
      <c r="C888" s="34">
        <v>44150.75</v>
      </c>
      <c r="D888" s="31">
        <v>2.38</v>
      </c>
      <c r="E888" s="15"/>
      <c r="F888" s="15"/>
      <c r="G888" s="36" t="str">
        <f>TEXT(UsageTable[[#This Row],[Time]],"mm-dd")</f>
        <v>11-15</v>
      </c>
      <c r="H888" s="36" t="b" cm="1">
        <f t="array" ref="H888">OR(WEEKDAY(UsageTable[[#This Row],[Time]])={1,7},NOT(ISERROR(VLOOKUP(DATE(YEAR(UsageTable[[#This Row],[Time]]),MONTH(UsageTable[[#This Row],[Time]]),DAY(UsageTable[[#This Row],[Time]])),Holidays[Date],1,FALSE()))))</f>
        <v>1</v>
      </c>
      <c r="I8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2.38</v>
      </c>
      <c r="J8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89" spans="2:11" x14ac:dyDescent="0.3">
      <c r="B889" s="26">
        <v>44150</v>
      </c>
      <c r="C889" s="33">
        <v>44150.791666666664</v>
      </c>
      <c r="D889" s="28">
        <v>1.81</v>
      </c>
      <c r="E889" s="15"/>
      <c r="F889" s="15"/>
      <c r="G889" s="36" t="str">
        <f>TEXT(UsageTable[[#This Row],[Time]],"mm-dd")</f>
        <v>11-15</v>
      </c>
      <c r="H889" s="36" t="b" cm="1">
        <f t="array" ref="H889">OR(WEEKDAY(UsageTable[[#This Row],[Time]])={1,7},NOT(ISERROR(VLOOKUP(DATE(YEAR(UsageTable[[#This Row],[Time]]),MONTH(UsageTable[[#This Row],[Time]]),DAY(UsageTable[[#This Row],[Time]])),Holidays[Date],1,FALSE()))))</f>
        <v>1</v>
      </c>
      <c r="I8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1.81</v>
      </c>
      <c r="J8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0" spans="2:11" x14ac:dyDescent="0.3">
      <c r="B890" s="29">
        <v>44150</v>
      </c>
      <c r="C890" s="34">
        <v>44150.833333333336</v>
      </c>
      <c r="D890" s="31">
        <v>0.72</v>
      </c>
      <c r="E890" s="15"/>
      <c r="F890" s="15"/>
      <c r="G890" s="36" t="str">
        <f>TEXT(UsageTable[[#This Row],[Time]],"mm-dd")</f>
        <v>11-15</v>
      </c>
      <c r="H890" s="36" t="b" cm="1">
        <f t="array" ref="H890">OR(WEEKDAY(UsageTable[[#This Row],[Time]])={1,7},NOT(ISERROR(VLOOKUP(DATE(YEAR(UsageTable[[#This Row],[Time]]),MONTH(UsageTable[[#This Row],[Time]]),DAY(UsageTable[[#This Row],[Time]])),Holidays[Date],1,FALSE()))))</f>
        <v>1</v>
      </c>
      <c r="I8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8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1" spans="2:11" x14ac:dyDescent="0.3">
      <c r="B891" s="26">
        <v>44150</v>
      </c>
      <c r="C891" s="33">
        <v>44150.875</v>
      </c>
      <c r="D891" s="28">
        <v>1.0900000000000001</v>
      </c>
      <c r="E891" s="15"/>
      <c r="F891" s="15"/>
      <c r="G891" s="36" t="str">
        <f>TEXT(UsageTable[[#This Row],[Time]],"mm-dd")</f>
        <v>11-15</v>
      </c>
      <c r="H891" s="36" t="b" cm="1">
        <f t="array" ref="H891">OR(WEEKDAY(UsageTable[[#This Row],[Time]])={1,7},NOT(ISERROR(VLOOKUP(DATE(YEAR(UsageTable[[#This Row],[Time]]),MONTH(UsageTable[[#This Row],[Time]]),DAY(UsageTable[[#This Row],[Time]])),Holidays[Date],1,FALSE()))))</f>
        <v>1</v>
      </c>
      <c r="I8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8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2" spans="2:11" x14ac:dyDescent="0.3">
      <c r="B892" s="29">
        <v>44150</v>
      </c>
      <c r="C892" s="34">
        <v>44150.916666666664</v>
      </c>
      <c r="D892" s="31">
        <v>0.68</v>
      </c>
      <c r="E892" s="15"/>
      <c r="F892" s="15"/>
      <c r="G892" s="36" t="str">
        <f>TEXT(UsageTable[[#This Row],[Time]],"mm-dd")</f>
        <v>11-15</v>
      </c>
      <c r="H892" s="36" t="b" cm="1">
        <f t="array" ref="H892">OR(WEEKDAY(UsageTable[[#This Row],[Time]])={1,7},NOT(ISERROR(VLOOKUP(DATE(YEAR(UsageTable[[#This Row],[Time]]),MONTH(UsageTable[[#This Row],[Time]]),DAY(UsageTable[[#This Row],[Time]])),Holidays[Date],1,FALSE()))))</f>
        <v>1</v>
      </c>
      <c r="I8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8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3" spans="2:11" x14ac:dyDescent="0.3">
      <c r="B893" s="26">
        <v>44150</v>
      </c>
      <c r="C893" s="33">
        <v>44150.958333333336</v>
      </c>
      <c r="D893" s="28">
        <v>0.82</v>
      </c>
      <c r="E893" s="15"/>
      <c r="F893" s="15"/>
      <c r="G893" s="36" t="str">
        <f>TEXT(UsageTable[[#This Row],[Time]],"mm-dd")</f>
        <v>11-15</v>
      </c>
      <c r="H893" s="36" t="b" cm="1">
        <f t="array" ref="H893">OR(WEEKDAY(UsageTable[[#This Row],[Time]])={1,7},NOT(ISERROR(VLOOKUP(DATE(YEAR(UsageTable[[#This Row],[Time]]),MONTH(UsageTable[[#This Row],[Time]]),DAY(UsageTable[[#This Row],[Time]])),Holidays[Date],1,FALSE()))))</f>
        <v>1</v>
      </c>
      <c r="I8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8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4" spans="2:11" x14ac:dyDescent="0.3">
      <c r="B894" s="29">
        <v>44151</v>
      </c>
      <c r="C894" s="34">
        <v>44151</v>
      </c>
      <c r="D894" s="31">
        <v>0.41</v>
      </c>
      <c r="E894" s="15"/>
      <c r="F894" s="15"/>
      <c r="G894" s="36" t="str">
        <f>TEXT(UsageTable[[#This Row],[Time]],"mm-dd")</f>
        <v>11-16</v>
      </c>
      <c r="H894" s="36" t="b" cm="1">
        <f t="array" ref="H894">OR(WEEKDAY(UsageTable[[#This Row],[Time]])={1,7},NOT(ISERROR(VLOOKUP(DATE(YEAR(UsageTable[[#This Row],[Time]]),MONTH(UsageTable[[#This Row],[Time]]),DAY(UsageTable[[#This Row],[Time]])),Holidays[Date],1,FALSE()))))</f>
        <v>0</v>
      </c>
      <c r="I8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8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5" spans="2:11" x14ac:dyDescent="0.3">
      <c r="B895" s="26">
        <v>44151</v>
      </c>
      <c r="C895" s="33">
        <v>44151.041666666664</v>
      </c>
      <c r="D895" s="28">
        <v>0.28999999999999998</v>
      </c>
      <c r="E895" s="15"/>
      <c r="F895" s="15"/>
      <c r="G895" s="36" t="str">
        <f>TEXT(UsageTable[[#This Row],[Time]],"mm-dd")</f>
        <v>11-16</v>
      </c>
      <c r="H895" s="36" t="b" cm="1">
        <f t="array" ref="H895">OR(WEEKDAY(UsageTable[[#This Row],[Time]])={1,7},NOT(ISERROR(VLOOKUP(DATE(YEAR(UsageTable[[#This Row],[Time]]),MONTH(UsageTable[[#This Row],[Time]]),DAY(UsageTable[[#This Row],[Time]])),Holidays[Date],1,FALSE()))))</f>
        <v>0</v>
      </c>
      <c r="I8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8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6" spans="2:11" x14ac:dyDescent="0.3">
      <c r="B896" s="29">
        <v>44151</v>
      </c>
      <c r="C896" s="34">
        <v>44151.083333333336</v>
      </c>
      <c r="D896" s="31">
        <v>0.74</v>
      </c>
      <c r="E896" s="15"/>
      <c r="F896" s="15"/>
      <c r="G896" s="36" t="str">
        <f>TEXT(UsageTable[[#This Row],[Time]],"mm-dd")</f>
        <v>11-16</v>
      </c>
      <c r="H896" s="36" t="b" cm="1">
        <f t="array" ref="H896">OR(WEEKDAY(UsageTable[[#This Row],[Time]])={1,7},NOT(ISERROR(VLOOKUP(DATE(YEAR(UsageTable[[#This Row],[Time]]),MONTH(UsageTable[[#This Row],[Time]]),DAY(UsageTable[[#This Row],[Time]])),Holidays[Date],1,FALSE()))))</f>
        <v>0</v>
      </c>
      <c r="I8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8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7" spans="2:11" x14ac:dyDescent="0.3">
      <c r="B897" s="26">
        <v>44151</v>
      </c>
      <c r="C897" s="33">
        <v>44151.125</v>
      </c>
      <c r="D897" s="28">
        <v>0.37</v>
      </c>
      <c r="E897" s="15"/>
      <c r="F897" s="15"/>
      <c r="G897" s="36" t="str">
        <f>TEXT(UsageTable[[#This Row],[Time]],"mm-dd")</f>
        <v>11-16</v>
      </c>
      <c r="H897" s="36" t="b" cm="1">
        <f t="array" ref="H897">OR(WEEKDAY(UsageTable[[#This Row],[Time]])={1,7},NOT(ISERROR(VLOOKUP(DATE(YEAR(UsageTable[[#This Row],[Time]]),MONTH(UsageTable[[#This Row],[Time]]),DAY(UsageTable[[#This Row],[Time]])),Holidays[Date],1,FALSE()))))</f>
        <v>0</v>
      </c>
      <c r="I8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8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8" spans="2:11" x14ac:dyDescent="0.3">
      <c r="B898" s="29">
        <v>44151</v>
      </c>
      <c r="C898" s="34">
        <v>44151.166666666664</v>
      </c>
      <c r="D898" s="31">
        <v>0.37</v>
      </c>
      <c r="E898" s="15"/>
      <c r="F898" s="15"/>
      <c r="G898" s="36" t="str">
        <f>TEXT(UsageTable[[#This Row],[Time]],"mm-dd")</f>
        <v>11-16</v>
      </c>
      <c r="H898" s="36" t="b" cm="1">
        <f t="array" ref="H898">OR(WEEKDAY(UsageTable[[#This Row],[Time]])={1,7},NOT(ISERROR(VLOOKUP(DATE(YEAR(UsageTable[[#This Row],[Time]]),MONTH(UsageTable[[#This Row],[Time]]),DAY(UsageTable[[#This Row],[Time]])),Holidays[Date],1,FALSE()))))</f>
        <v>0</v>
      </c>
      <c r="I8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8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899" spans="2:11" x14ac:dyDescent="0.3">
      <c r="B899" s="26">
        <v>44151</v>
      </c>
      <c r="C899" s="33">
        <v>44151.208333333336</v>
      </c>
      <c r="D899" s="28">
        <v>0.8</v>
      </c>
      <c r="E899" s="15"/>
      <c r="F899" s="15"/>
      <c r="G899" s="36" t="str">
        <f>TEXT(UsageTable[[#This Row],[Time]],"mm-dd")</f>
        <v>11-16</v>
      </c>
      <c r="H899" s="36" t="b" cm="1">
        <f t="array" ref="H899">OR(WEEKDAY(UsageTable[[#This Row],[Time]])={1,7},NOT(ISERROR(VLOOKUP(DATE(YEAR(UsageTable[[#This Row],[Time]]),MONTH(UsageTable[[#This Row],[Time]]),DAY(UsageTable[[#This Row],[Time]])),Holidays[Date],1,FALSE()))))</f>
        <v>0</v>
      </c>
      <c r="I8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8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8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0" spans="2:11" x14ac:dyDescent="0.3">
      <c r="B900" s="29">
        <v>44151</v>
      </c>
      <c r="C900" s="34">
        <v>44151.25</v>
      </c>
      <c r="D900" s="31">
        <v>1.44</v>
      </c>
      <c r="E900" s="15"/>
      <c r="F900" s="15"/>
      <c r="G900" s="36" t="str">
        <f>TEXT(UsageTable[[#This Row],[Time]],"mm-dd")</f>
        <v>11-16</v>
      </c>
      <c r="H900" s="36" t="b" cm="1">
        <f t="array" ref="H900">OR(WEEKDAY(UsageTable[[#This Row],[Time]])={1,7},NOT(ISERROR(VLOOKUP(DATE(YEAR(UsageTable[[#This Row],[Time]]),MONTH(UsageTable[[#This Row],[Time]]),DAY(UsageTable[[#This Row],[Time]])),Holidays[Date],1,FALSE()))))</f>
        <v>0</v>
      </c>
      <c r="I9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9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1" spans="2:11" x14ac:dyDescent="0.3">
      <c r="B901" s="26">
        <v>44151</v>
      </c>
      <c r="C901" s="33">
        <v>44151.291666666664</v>
      </c>
      <c r="D901" s="28">
        <v>3.07</v>
      </c>
      <c r="E901" s="15"/>
      <c r="F901" s="15"/>
      <c r="G901" s="36" t="str">
        <f>TEXT(UsageTable[[#This Row],[Time]],"mm-dd")</f>
        <v>11-16</v>
      </c>
      <c r="H901" s="36" t="b" cm="1">
        <f t="array" ref="H901">OR(WEEKDAY(UsageTable[[#This Row],[Time]])={1,7},NOT(ISERROR(VLOOKUP(DATE(YEAR(UsageTable[[#This Row],[Time]]),MONTH(UsageTable[[#This Row],[Time]]),DAY(UsageTable[[#This Row],[Time]])),Holidays[Date],1,FALSE()))))</f>
        <v>0</v>
      </c>
      <c r="I9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3.07</v>
      </c>
    </row>
    <row r="902" spans="2:11" x14ac:dyDescent="0.3">
      <c r="B902" s="29">
        <v>44151</v>
      </c>
      <c r="C902" s="34">
        <v>44151.333333333336</v>
      </c>
      <c r="D902" s="31">
        <v>4.24</v>
      </c>
      <c r="E902" s="15"/>
      <c r="F902" s="15"/>
      <c r="G902" s="36" t="str">
        <f>TEXT(UsageTable[[#This Row],[Time]],"mm-dd")</f>
        <v>11-16</v>
      </c>
      <c r="H902" s="36" t="b" cm="1">
        <f t="array" ref="H902">OR(WEEKDAY(UsageTable[[#This Row],[Time]])={1,7},NOT(ISERROR(VLOOKUP(DATE(YEAR(UsageTable[[#This Row],[Time]]),MONTH(UsageTable[[#This Row],[Time]]),DAY(UsageTable[[#This Row],[Time]])),Holidays[Date],1,FALSE()))))</f>
        <v>0</v>
      </c>
      <c r="I9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4.24</v>
      </c>
    </row>
    <row r="903" spans="2:11" x14ac:dyDescent="0.3">
      <c r="B903" s="26">
        <v>44151</v>
      </c>
      <c r="C903" s="33">
        <v>44151.375</v>
      </c>
      <c r="D903" s="28">
        <v>2.21</v>
      </c>
      <c r="E903" s="15"/>
      <c r="F903" s="15"/>
      <c r="G903" s="36" t="str">
        <f>TEXT(UsageTable[[#This Row],[Time]],"mm-dd")</f>
        <v>11-16</v>
      </c>
      <c r="H903" s="36" t="b" cm="1">
        <f t="array" ref="H903">OR(WEEKDAY(UsageTable[[#This Row],[Time]])={1,7},NOT(ISERROR(VLOOKUP(DATE(YEAR(UsageTable[[#This Row],[Time]]),MONTH(UsageTable[[#This Row],[Time]]),DAY(UsageTable[[#This Row],[Time]])),Holidays[Date],1,FALSE()))))</f>
        <v>0</v>
      </c>
      <c r="I9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904" spans="2:11" x14ac:dyDescent="0.3">
      <c r="B904" s="29">
        <v>44151</v>
      </c>
      <c r="C904" s="34">
        <v>44151.416666666664</v>
      </c>
      <c r="D904" s="31">
        <v>1.72</v>
      </c>
      <c r="E904" s="15"/>
      <c r="F904" s="15"/>
      <c r="G904" s="36" t="str">
        <f>TEXT(UsageTable[[#This Row],[Time]],"mm-dd")</f>
        <v>11-16</v>
      </c>
      <c r="H904" s="36" t="b" cm="1">
        <f t="array" ref="H904">OR(WEEKDAY(UsageTable[[#This Row],[Time]])={1,7},NOT(ISERROR(VLOOKUP(DATE(YEAR(UsageTable[[#This Row],[Time]]),MONTH(UsageTable[[#This Row],[Time]]),DAY(UsageTable[[#This Row],[Time]])),Holidays[Date],1,FALSE()))))</f>
        <v>0</v>
      </c>
      <c r="I9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1.72</v>
      </c>
    </row>
    <row r="905" spans="2:11" x14ac:dyDescent="0.3">
      <c r="B905" s="26">
        <v>44151</v>
      </c>
      <c r="C905" s="33">
        <v>44151.458333333336</v>
      </c>
      <c r="D905" s="28">
        <v>0.38</v>
      </c>
      <c r="E905" s="15"/>
      <c r="F905" s="15"/>
      <c r="G905" s="36" t="str">
        <f>TEXT(UsageTable[[#This Row],[Time]],"mm-dd")</f>
        <v>11-16</v>
      </c>
      <c r="H905" s="36" t="b" cm="1">
        <f t="array" ref="H905">OR(WEEKDAY(UsageTable[[#This Row],[Time]])={1,7},NOT(ISERROR(VLOOKUP(DATE(YEAR(UsageTable[[#This Row],[Time]]),MONTH(UsageTable[[#This Row],[Time]]),DAY(UsageTable[[#This Row],[Time]])),Holidays[Date],1,FALSE()))))</f>
        <v>0</v>
      </c>
      <c r="I9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0.38</v>
      </c>
      <c r="K9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6" spans="2:11" x14ac:dyDescent="0.3">
      <c r="B906" s="29">
        <v>44151</v>
      </c>
      <c r="C906" s="34">
        <v>44151.5</v>
      </c>
      <c r="D906" s="31">
        <v>1.76</v>
      </c>
      <c r="E906" s="15"/>
      <c r="F906" s="15"/>
      <c r="G906" s="36" t="str">
        <f>TEXT(UsageTable[[#This Row],[Time]],"mm-dd")</f>
        <v>11-16</v>
      </c>
      <c r="H906" s="36" t="b" cm="1">
        <f t="array" ref="H906">OR(WEEKDAY(UsageTable[[#This Row],[Time]])={1,7},NOT(ISERROR(VLOOKUP(DATE(YEAR(UsageTable[[#This Row],[Time]]),MONTH(UsageTable[[#This Row],[Time]]),DAY(UsageTable[[#This Row],[Time]])),Holidays[Date],1,FALSE()))))</f>
        <v>0</v>
      </c>
      <c r="I9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1.76</v>
      </c>
      <c r="K9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7" spans="2:11" x14ac:dyDescent="0.3">
      <c r="B907" s="26">
        <v>44151</v>
      </c>
      <c r="C907" s="33">
        <v>44151.541666666664</v>
      </c>
      <c r="D907" s="28">
        <v>2.0299999999999998</v>
      </c>
      <c r="E907" s="15"/>
      <c r="F907" s="15"/>
      <c r="G907" s="36" t="str">
        <f>TEXT(UsageTable[[#This Row],[Time]],"mm-dd")</f>
        <v>11-16</v>
      </c>
      <c r="H907" s="36" t="b" cm="1">
        <f t="array" ref="H907">OR(WEEKDAY(UsageTable[[#This Row],[Time]])={1,7},NOT(ISERROR(VLOOKUP(DATE(YEAR(UsageTable[[#This Row],[Time]]),MONTH(UsageTable[[#This Row],[Time]]),DAY(UsageTable[[#This Row],[Time]])),Holidays[Date],1,FALSE()))))</f>
        <v>0</v>
      </c>
      <c r="I9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9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8" spans="2:11" x14ac:dyDescent="0.3">
      <c r="B908" s="29">
        <v>44151</v>
      </c>
      <c r="C908" s="34">
        <v>44151.583333333336</v>
      </c>
      <c r="D908" s="31">
        <v>1.57</v>
      </c>
      <c r="E908" s="15"/>
      <c r="F908" s="15"/>
      <c r="G908" s="36" t="str">
        <f>TEXT(UsageTable[[#This Row],[Time]],"mm-dd")</f>
        <v>11-16</v>
      </c>
      <c r="H908" s="36" t="b" cm="1">
        <f t="array" ref="H908">OR(WEEKDAY(UsageTable[[#This Row],[Time]])={1,7},NOT(ISERROR(VLOOKUP(DATE(YEAR(UsageTable[[#This Row],[Time]]),MONTH(UsageTable[[#This Row],[Time]]),DAY(UsageTable[[#This Row],[Time]])),Holidays[Date],1,FALSE()))))</f>
        <v>0</v>
      </c>
      <c r="I9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9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09" spans="2:11" x14ac:dyDescent="0.3">
      <c r="B909" s="26">
        <v>44151</v>
      </c>
      <c r="C909" s="33">
        <v>44151.625</v>
      </c>
      <c r="D909" s="28">
        <v>1</v>
      </c>
      <c r="E909" s="15"/>
      <c r="F909" s="15"/>
      <c r="G909" s="36" t="str">
        <f>TEXT(UsageTable[[#This Row],[Time]],"mm-dd")</f>
        <v>11-16</v>
      </c>
      <c r="H909" s="36" t="b" cm="1">
        <f t="array" ref="H909">OR(WEEKDAY(UsageTable[[#This Row],[Time]])={1,7},NOT(ISERROR(VLOOKUP(DATE(YEAR(UsageTable[[#This Row],[Time]]),MONTH(UsageTable[[#This Row],[Time]]),DAY(UsageTable[[#This Row],[Time]])),Holidays[Date],1,FALSE()))))</f>
        <v>0</v>
      </c>
      <c r="I9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9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0" spans="2:11" x14ac:dyDescent="0.3">
      <c r="B910" s="29">
        <v>44151</v>
      </c>
      <c r="C910" s="34">
        <v>44151.666666666664</v>
      </c>
      <c r="D910" s="31">
        <v>1.75</v>
      </c>
      <c r="E910" s="15"/>
      <c r="F910" s="15"/>
      <c r="G910" s="36" t="str">
        <f>TEXT(UsageTable[[#This Row],[Time]],"mm-dd")</f>
        <v>11-16</v>
      </c>
      <c r="H910" s="36" t="b" cm="1">
        <f t="array" ref="H910">OR(WEEKDAY(UsageTable[[#This Row],[Time]])={1,7},NOT(ISERROR(VLOOKUP(DATE(YEAR(UsageTable[[#This Row],[Time]]),MONTH(UsageTable[[#This Row],[Time]]),DAY(UsageTable[[#This Row],[Time]])),Holidays[Date],1,FALSE()))))</f>
        <v>0</v>
      </c>
      <c r="I9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9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1" spans="2:11" x14ac:dyDescent="0.3">
      <c r="B911" s="26">
        <v>44151</v>
      </c>
      <c r="C911" s="33">
        <v>44151.708333333336</v>
      </c>
      <c r="D911" s="28">
        <v>2.33</v>
      </c>
      <c r="E911" s="15"/>
      <c r="F911" s="15"/>
      <c r="G911" s="36" t="str">
        <f>TEXT(UsageTable[[#This Row],[Time]],"mm-dd")</f>
        <v>11-16</v>
      </c>
      <c r="H911" s="36" t="b" cm="1">
        <f t="array" ref="H911">OR(WEEKDAY(UsageTable[[#This Row],[Time]])={1,7},NOT(ISERROR(VLOOKUP(DATE(YEAR(UsageTable[[#This Row],[Time]]),MONTH(UsageTable[[#This Row],[Time]]),DAY(UsageTable[[#This Row],[Time]])),Holidays[Date],1,FALSE()))))</f>
        <v>0</v>
      </c>
      <c r="I9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2.33</v>
      </c>
    </row>
    <row r="912" spans="2:11" x14ac:dyDescent="0.3">
      <c r="B912" s="29">
        <v>44151</v>
      </c>
      <c r="C912" s="34">
        <v>44151.75</v>
      </c>
      <c r="D912" s="31">
        <v>2</v>
      </c>
      <c r="E912" s="15"/>
      <c r="F912" s="15"/>
      <c r="G912" s="36" t="str">
        <f>TEXT(UsageTable[[#This Row],[Time]],"mm-dd")</f>
        <v>11-16</v>
      </c>
      <c r="H912" s="36" t="b" cm="1">
        <f t="array" ref="H912">OR(WEEKDAY(UsageTable[[#This Row],[Time]])={1,7},NOT(ISERROR(VLOOKUP(DATE(YEAR(UsageTable[[#This Row],[Time]]),MONTH(UsageTable[[#This Row],[Time]]),DAY(UsageTable[[#This Row],[Time]])),Holidays[Date],1,FALSE()))))</f>
        <v>0</v>
      </c>
      <c r="I9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913" spans="2:11" x14ac:dyDescent="0.3">
      <c r="B913" s="26">
        <v>44151</v>
      </c>
      <c r="C913" s="33">
        <v>44151.791666666664</v>
      </c>
      <c r="D913" s="28">
        <v>2.5299999999999998</v>
      </c>
      <c r="E913" s="15"/>
      <c r="F913" s="15"/>
      <c r="G913" s="36" t="str">
        <f>TEXT(UsageTable[[#This Row],[Time]],"mm-dd")</f>
        <v>11-16</v>
      </c>
      <c r="H913" s="36" t="b" cm="1">
        <f t="array" ref="H913">OR(WEEKDAY(UsageTable[[#This Row],[Time]])={1,7},NOT(ISERROR(VLOOKUP(DATE(YEAR(UsageTable[[#This Row],[Time]]),MONTH(UsageTable[[#This Row],[Time]]),DAY(UsageTable[[#This Row],[Time]])),Holidays[Date],1,FALSE()))))</f>
        <v>0</v>
      </c>
      <c r="I9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2.5299999999999998</v>
      </c>
      <c r="J9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4" spans="2:11" x14ac:dyDescent="0.3">
      <c r="B914" s="29">
        <v>44151</v>
      </c>
      <c r="C914" s="34">
        <v>44151.833333333336</v>
      </c>
      <c r="D914" s="31">
        <v>1.84</v>
      </c>
      <c r="E914" s="15"/>
      <c r="F914" s="15"/>
      <c r="G914" s="36" t="str">
        <f>TEXT(UsageTable[[#This Row],[Time]],"mm-dd")</f>
        <v>11-16</v>
      </c>
      <c r="H914" s="36" t="b" cm="1">
        <f t="array" ref="H914">OR(WEEKDAY(UsageTable[[#This Row],[Time]])={1,7},NOT(ISERROR(VLOOKUP(DATE(YEAR(UsageTable[[#This Row],[Time]]),MONTH(UsageTable[[#This Row],[Time]]),DAY(UsageTable[[#This Row],[Time]])),Holidays[Date],1,FALSE()))))</f>
        <v>0</v>
      </c>
      <c r="I9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1.84</v>
      </c>
      <c r="J9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5" spans="2:11" x14ac:dyDescent="0.3">
      <c r="B915" s="26">
        <v>44151</v>
      </c>
      <c r="C915" s="33">
        <v>44151.875</v>
      </c>
      <c r="D915" s="28">
        <v>0.8</v>
      </c>
      <c r="E915" s="15"/>
      <c r="F915" s="15"/>
      <c r="G915" s="36" t="str">
        <f>TEXT(UsageTable[[#This Row],[Time]],"mm-dd")</f>
        <v>11-16</v>
      </c>
      <c r="H915" s="36" t="b" cm="1">
        <f t="array" ref="H915">OR(WEEKDAY(UsageTable[[#This Row],[Time]])={1,7},NOT(ISERROR(VLOOKUP(DATE(YEAR(UsageTable[[#This Row],[Time]]),MONTH(UsageTable[[#This Row],[Time]]),DAY(UsageTable[[#This Row],[Time]])),Holidays[Date],1,FALSE()))))</f>
        <v>0</v>
      </c>
      <c r="I9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9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6" spans="2:11" x14ac:dyDescent="0.3">
      <c r="B916" s="29">
        <v>44151</v>
      </c>
      <c r="C916" s="34">
        <v>44151.916666666664</v>
      </c>
      <c r="D916" s="31">
        <v>0.85</v>
      </c>
      <c r="E916" s="15"/>
      <c r="F916" s="15"/>
      <c r="G916" s="36" t="str">
        <f>TEXT(UsageTable[[#This Row],[Time]],"mm-dd")</f>
        <v>11-16</v>
      </c>
      <c r="H916" s="36" t="b" cm="1">
        <f t="array" ref="H916">OR(WEEKDAY(UsageTable[[#This Row],[Time]])={1,7},NOT(ISERROR(VLOOKUP(DATE(YEAR(UsageTable[[#This Row],[Time]]),MONTH(UsageTable[[#This Row],[Time]]),DAY(UsageTable[[#This Row],[Time]])),Holidays[Date],1,FALSE()))))</f>
        <v>0</v>
      </c>
      <c r="I9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9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7" spans="2:11" x14ac:dyDescent="0.3">
      <c r="B917" s="26">
        <v>44151</v>
      </c>
      <c r="C917" s="33">
        <v>44151.958333333336</v>
      </c>
      <c r="D917" s="28">
        <v>0.39</v>
      </c>
      <c r="E917" s="15"/>
      <c r="F917" s="15"/>
      <c r="G917" s="36" t="str">
        <f>TEXT(UsageTable[[#This Row],[Time]],"mm-dd")</f>
        <v>11-16</v>
      </c>
      <c r="H917" s="36" t="b" cm="1">
        <f t="array" ref="H917">OR(WEEKDAY(UsageTable[[#This Row],[Time]])={1,7},NOT(ISERROR(VLOOKUP(DATE(YEAR(UsageTable[[#This Row],[Time]]),MONTH(UsageTable[[#This Row],[Time]]),DAY(UsageTable[[#This Row],[Time]])),Holidays[Date],1,FALSE()))))</f>
        <v>0</v>
      </c>
      <c r="I9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9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8" spans="2:11" x14ac:dyDescent="0.3">
      <c r="B918" s="29">
        <v>44152</v>
      </c>
      <c r="C918" s="34">
        <v>44152</v>
      </c>
      <c r="D918" s="31">
        <v>0.66</v>
      </c>
      <c r="E918" s="15"/>
      <c r="F918" s="15"/>
      <c r="G918" s="36" t="str">
        <f>TEXT(UsageTable[[#This Row],[Time]],"mm-dd")</f>
        <v>11-17</v>
      </c>
      <c r="H918" s="36" t="b" cm="1">
        <f t="array" ref="H918">OR(WEEKDAY(UsageTable[[#This Row],[Time]])={1,7},NOT(ISERROR(VLOOKUP(DATE(YEAR(UsageTable[[#This Row],[Time]]),MONTH(UsageTable[[#This Row],[Time]]),DAY(UsageTable[[#This Row],[Time]])),Holidays[Date],1,FALSE()))))</f>
        <v>0</v>
      </c>
      <c r="I9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9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19" spans="2:11" x14ac:dyDescent="0.3">
      <c r="B919" s="26">
        <v>44152</v>
      </c>
      <c r="C919" s="33">
        <v>44152.041666666664</v>
      </c>
      <c r="D919" s="28">
        <v>0.28999999999999998</v>
      </c>
      <c r="E919" s="15"/>
      <c r="F919" s="15"/>
      <c r="G919" s="36" t="str">
        <f>TEXT(UsageTable[[#This Row],[Time]],"mm-dd")</f>
        <v>11-17</v>
      </c>
      <c r="H919" s="36" t="b" cm="1">
        <f t="array" ref="H919">OR(WEEKDAY(UsageTable[[#This Row],[Time]])={1,7},NOT(ISERROR(VLOOKUP(DATE(YEAR(UsageTable[[#This Row],[Time]]),MONTH(UsageTable[[#This Row],[Time]]),DAY(UsageTable[[#This Row],[Time]])),Holidays[Date],1,FALSE()))))</f>
        <v>0</v>
      </c>
      <c r="I9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9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0" spans="2:11" x14ac:dyDescent="0.3">
      <c r="B920" s="29">
        <v>44152</v>
      </c>
      <c r="C920" s="34">
        <v>44152.083333333336</v>
      </c>
      <c r="D920" s="31">
        <v>0.25</v>
      </c>
      <c r="E920" s="15"/>
      <c r="F920" s="15"/>
      <c r="G920" s="36" t="str">
        <f>TEXT(UsageTable[[#This Row],[Time]],"mm-dd")</f>
        <v>11-17</v>
      </c>
      <c r="H920" s="36" t="b" cm="1">
        <f t="array" ref="H920">OR(WEEKDAY(UsageTable[[#This Row],[Time]])={1,7},NOT(ISERROR(VLOOKUP(DATE(YEAR(UsageTable[[#This Row],[Time]]),MONTH(UsageTable[[#This Row],[Time]]),DAY(UsageTable[[#This Row],[Time]])),Holidays[Date],1,FALSE()))))</f>
        <v>0</v>
      </c>
      <c r="I9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0.25</v>
      </c>
      <c r="J9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1" spans="2:11" x14ac:dyDescent="0.3">
      <c r="B921" s="26">
        <v>44152</v>
      </c>
      <c r="C921" s="33">
        <v>44152.125</v>
      </c>
      <c r="D921" s="28">
        <v>0.71</v>
      </c>
      <c r="E921" s="15"/>
      <c r="F921" s="15"/>
      <c r="G921" s="36" t="str">
        <f>TEXT(UsageTable[[#This Row],[Time]],"mm-dd")</f>
        <v>11-17</v>
      </c>
      <c r="H921" s="36" t="b" cm="1">
        <f t="array" ref="H921">OR(WEEKDAY(UsageTable[[#This Row],[Time]])={1,7},NOT(ISERROR(VLOOKUP(DATE(YEAR(UsageTable[[#This Row],[Time]]),MONTH(UsageTable[[#This Row],[Time]]),DAY(UsageTable[[#This Row],[Time]])),Holidays[Date],1,FALSE()))))</f>
        <v>0</v>
      </c>
      <c r="I9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9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2" spans="2:11" x14ac:dyDescent="0.3">
      <c r="B922" s="29">
        <v>44152</v>
      </c>
      <c r="C922" s="34">
        <v>44152.166666666664</v>
      </c>
      <c r="D922" s="31">
        <v>0.39</v>
      </c>
      <c r="E922" s="15"/>
      <c r="F922" s="15"/>
      <c r="G922" s="36" t="str">
        <f>TEXT(UsageTable[[#This Row],[Time]],"mm-dd")</f>
        <v>11-17</v>
      </c>
      <c r="H922" s="36" t="b" cm="1">
        <f t="array" ref="H922">OR(WEEKDAY(UsageTable[[#This Row],[Time]])={1,7},NOT(ISERROR(VLOOKUP(DATE(YEAR(UsageTable[[#This Row],[Time]]),MONTH(UsageTable[[#This Row],[Time]]),DAY(UsageTable[[#This Row],[Time]])),Holidays[Date],1,FALSE()))))</f>
        <v>0</v>
      </c>
      <c r="I9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9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3" spans="2:11" x14ac:dyDescent="0.3">
      <c r="B923" s="26">
        <v>44152</v>
      </c>
      <c r="C923" s="33">
        <v>44152.208333333336</v>
      </c>
      <c r="D923" s="28">
        <v>0.8</v>
      </c>
      <c r="E923" s="15"/>
      <c r="F923" s="15"/>
      <c r="G923" s="36" t="str">
        <f>TEXT(UsageTable[[#This Row],[Time]],"mm-dd")</f>
        <v>11-17</v>
      </c>
      <c r="H923" s="36" t="b" cm="1">
        <f t="array" ref="H923">OR(WEEKDAY(UsageTable[[#This Row],[Time]])={1,7},NOT(ISERROR(VLOOKUP(DATE(YEAR(UsageTable[[#This Row],[Time]]),MONTH(UsageTable[[#This Row],[Time]]),DAY(UsageTable[[#This Row],[Time]])),Holidays[Date],1,FALSE()))))</f>
        <v>0</v>
      </c>
      <c r="I9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9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4" spans="2:11" x14ac:dyDescent="0.3">
      <c r="B924" s="29">
        <v>44152</v>
      </c>
      <c r="C924" s="34">
        <v>44152.25</v>
      </c>
      <c r="D924" s="31">
        <v>2.52</v>
      </c>
      <c r="E924" s="15"/>
      <c r="F924" s="15"/>
      <c r="G924" s="36" t="str">
        <f>TEXT(UsageTable[[#This Row],[Time]],"mm-dd")</f>
        <v>11-17</v>
      </c>
      <c r="H924" s="36" t="b" cm="1">
        <f t="array" ref="H924">OR(WEEKDAY(UsageTable[[#This Row],[Time]])={1,7},NOT(ISERROR(VLOOKUP(DATE(YEAR(UsageTable[[#This Row],[Time]]),MONTH(UsageTable[[#This Row],[Time]]),DAY(UsageTable[[#This Row],[Time]])),Holidays[Date],1,FALSE()))))</f>
        <v>0</v>
      </c>
      <c r="I9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9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25" spans="2:11" x14ac:dyDescent="0.3">
      <c r="B925" s="26">
        <v>44152</v>
      </c>
      <c r="C925" s="33">
        <v>44152.291666666664</v>
      </c>
      <c r="D925" s="28">
        <v>2.4300000000000002</v>
      </c>
      <c r="E925" s="15"/>
      <c r="F925" s="15"/>
      <c r="G925" s="36" t="str">
        <f>TEXT(UsageTable[[#This Row],[Time]],"mm-dd")</f>
        <v>11-17</v>
      </c>
      <c r="H925" s="36" t="b" cm="1">
        <f t="array" ref="H925">OR(WEEKDAY(UsageTable[[#This Row],[Time]])={1,7},NOT(ISERROR(VLOOKUP(DATE(YEAR(UsageTable[[#This Row],[Time]]),MONTH(UsageTable[[#This Row],[Time]]),DAY(UsageTable[[#This Row],[Time]])),Holidays[Date],1,FALSE()))))</f>
        <v>0</v>
      </c>
      <c r="I9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2.4300000000000002</v>
      </c>
    </row>
    <row r="926" spans="2:11" x14ac:dyDescent="0.3">
      <c r="B926" s="29">
        <v>44152</v>
      </c>
      <c r="C926" s="34">
        <v>44152.333333333336</v>
      </c>
      <c r="D926" s="31">
        <v>2.17</v>
      </c>
      <c r="E926" s="15"/>
      <c r="F926" s="15"/>
      <c r="G926" s="36" t="str">
        <f>TEXT(UsageTable[[#This Row],[Time]],"mm-dd")</f>
        <v>11-17</v>
      </c>
      <c r="H926" s="36" t="b" cm="1">
        <f t="array" ref="H926">OR(WEEKDAY(UsageTable[[#This Row],[Time]])={1,7},NOT(ISERROR(VLOOKUP(DATE(YEAR(UsageTable[[#This Row],[Time]]),MONTH(UsageTable[[#This Row],[Time]]),DAY(UsageTable[[#This Row],[Time]])),Holidays[Date],1,FALSE()))))</f>
        <v>0</v>
      </c>
      <c r="I9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2.17</v>
      </c>
    </row>
    <row r="927" spans="2:11" x14ac:dyDescent="0.3">
      <c r="B927" s="26">
        <v>44152</v>
      </c>
      <c r="C927" s="33">
        <v>44152.375</v>
      </c>
      <c r="D927" s="28">
        <v>1.1299999999999999</v>
      </c>
      <c r="E927" s="15"/>
      <c r="F927" s="15"/>
      <c r="G927" s="36" t="str">
        <f>TEXT(UsageTable[[#This Row],[Time]],"mm-dd")</f>
        <v>11-17</v>
      </c>
      <c r="H927" s="36" t="b" cm="1">
        <f t="array" ref="H927">OR(WEEKDAY(UsageTable[[#This Row],[Time]])={1,7},NOT(ISERROR(VLOOKUP(DATE(YEAR(UsageTable[[#This Row],[Time]]),MONTH(UsageTable[[#This Row],[Time]]),DAY(UsageTable[[#This Row],[Time]])),Holidays[Date],1,FALSE()))))</f>
        <v>0</v>
      </c>
      <c r="I9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1.1299999999999999</v>
      </c>
    </row>
    <row r="928" spans="2:11" x14ac:dyDescent="0.3">
      <c r="B928" s="29">
        <v>44152</v>
      </c>
      <c r="C928" s="34">
        <v>44152.416666666664</v>
      </c>
      <c r="D928" s="31">
        <v>2</v>
      </c>
      <c r="E928" s="15"/>
      <c r="F928" s="15"/>
      <c r="G928" s="36" t="str">
        <f>TEXT(UsageTable[[#This Row],[Time]],"mm-dd")</f>
        <v>11-17</v>
      </c>
      <c r="H928" s="36" t="b" cm="1">
        <f t="array" ref="H928">OR(WEEKDAY(UsageTable[[#This Row],[Time]])={1,7},NOT(ISERROR(VLOOKUP(DATE(YEAR(UsageTable[[#This Row],[Time]]),MONTH(UsageTable[[#This Row],[Time]]),DAY(UsageTable[[#This Row],[Time]])),Holidays[Date],1,FALSE()))))</f>
        <v>0</v>
      </c>
      <c r="I9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929" spans="2:11" x14ac:dyDescent="0.3">
      <c r="B929" s="26">
        <v>44152</v>
      </c>
      <c r="C929" s="33">
        <v>44152.458333333336</v>
      </c>
      <c r="D929" s="28">
        <v>3.41</v>
      </c>
      <c r="E929" s="15"/>
      <c r="F929" s="15"/>
      <c r="G929" s="36" t="str">
        <f>TEXT(UsageTable[[#This Row],[Time]],"mm-dd")</f>
        <v>11-17</v>
      </c>
      <c r="H929" s="36" t="b" cm="1">
        <f t="array" ref="H929">OR(WEEKDAY(UsageTable[[#This Row],[Time]])={1,7},NOT(ISERROR(VLOOKUP(DATE(YEAR(UsageTable[[#This Row],[Time]]),MONTH(UsageTable[[#This Row],[Time]]),DAY(UsageTable[[#This Row],[Time]])),Holidays[Date],1,FALSE()))))</f>
        <v>0</v>
      </c>
      <c r="I9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3.41</v>
      </c>
      <c r="K9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0" spans="2:11" x14ac:dyDescent="0.3">
      <c r="B930" s="29">
        <v>44152</v>
      </c>
      <c r="C930" s="34">
        <v>44152.5</v>
      </c>
      <c r="D930" s="31">
        <v>3.78</v>
      </c>
      <c r="E930" s="15"/>
      <c r="F930" s="15"/>
      <c r="G930" s="36" t="str">
        <f>TEXT(UsageTable[[#This Row],[Time]],"mm-dd")</f>
        <v>11-17</v>
      </c>
      <c r="H930" s="36" t="b" cm="1">
        <f t="array" ref="H930">OR(WEEKDAY(UsageTable[[#This Row],[Time]])={1,7},NOT(ISERROR(VLOOKUP(DATE(YEAR(UsageTable[[#This Row],[Time]]),MONTH(UsageTable[[#This Row],[Time]]),DAY(UsageTable[[#This Row],[Time]])),Holidays[Date],1,FALSE()))))</f>
        <v>0</v>
      </c>
      <c r="I9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3.78</v>
      </c>
      <c r="K9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1" spans="2:11" x14ac:dyDescent="0.3">
      <c r="B931" s="26">
        <v>44152</v>
      </c>
      <c r="C931" s="33">
        <v>44152.541666666664</v>
      </c>
      <c r="D931" s="28">
        <v>1.75</v>
      </c>
      <c r="E931" s="15"/>
      <c r="F931" s="15"/>
      <c r="G931" s="36" t="str">
        <f>TEXT(UsageTable[[#This Row],[Time]],"mm-dd")</f>
        <v>11-17</v>
      </c>
      <c r="H931" s="36" t="b" cm="1">
        <f t="array" ref="H931">OR(WEEKDAY(UsageTable[[#This Row],[Time]])={1,7},NOT(ISERROR(VLOOKUP(DATE(YEAR(UsageTable[[#This Row],[Time]]),MONTH(UsageTable[[#This Row],[Time]]),DAY(UsageTable[[#This Row],[Time]])),Holidays[Date],1,FALSE()))))</f>
        <v>0</v>
      </c>
      <c r="I9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9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2" spans="2:11" x14ac:dyDescent="0.3">
      <c r="B932" s="29">
        <v>44152</v>
      </c>
      <c r="C932" s="34">
        <v>44152.583333333336</v>
      </c>
      <c r="D932" s="31">
        <v>2.57</v>
      </c>
      <c r="E932" s="15"/>
      <c r="F932" s="15"/>
      <c r="G932" s="36" t="str">
        <f>TEXT(UsageTable[[#This Row],[Time]],"mm-dd")</f>
        <v>11-17</v>
      </c>
      <c r="H932" s="36" t="b" cm="1">
        <f t="array" ref="H932">OR(WEEKDAY(UsageTable[[#This Row],[Time]])={1,7},NOT(ISERROR(VLOOKUP(DATE(YEAR(UsageTable[[#This Row],[Time]]),MONTH(UsageTable[[#This Row],[Time]]),DAY(UsageTable[[#This Row],[Time]])),Holidays[Date],1,FALSE()))))</f>
        <v>0</v>
      </c>
      <c r="I9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2.57</v>
      </c>
      <c r="K9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3" spans="2:11" x14ac:dyDescent="0.3">
      <c r="B933" s="26">
        <v>44152</v>
      </c>
      <c r="C933" s="33">
        <v>44152.625</v>
      </c>
      <c r="D933" s="28">
        <v>1.62</v>
      </c>
      <c r="E933" s="15"/>
      <c r="F933" s="15"/>
      <c r="G933" s="36" t="str">
        <f>TEXT(UsageTable[[#This Row],[Time]],"mm-dd")</f>
        <v>11-17</v>
      </c>
      <c r="H933" s="36" t="b" cm="1">
        <f t="array" ref="H933">OR(WEEKDAY(UsageTable[[#This Row],[Time]])={1,7},NOT(ISERROR(VLOOKUP(DATE(YEAR(UsageTable[[#This Row],[Time]]),MONTH(UsageTable[[#This Row],[Time]]),DAY(UsageTable[[#This Row],[Time]])),Holidays[Date],1,FALSE()))))</f>
        <v>0</v>
      </c>
      <c r="I9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1.62</v>
      </c>
      <c r="K9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4" spans="2:11" x14ac:dyDescent="0.3">
      <c r="B934" s="29">
        <v>44152</v>
      </c>
      <c r="C934" s="34">
        <v>44152.666666666664</v>
      </c>
      <c r="D934" s="31">
        <v>1.1299999999999999</v>
      </c>
      <c r="E934" s="15"/>
      <c r="F934" s="15"/>
      <c r="G934" s="36" t="str">
        <f>TEXT(UsageTable[[#This Row],[Time]],"mm-dd")</f>
        <v>11-17</v>
      </c>
      <c r="H934" s="36" t="b" cm="1">
        <f t="array" ref="H934">OR(WEEKDAY(UsageTable[[#This Row],[Time]])={1,7},NOT(ISERROR(VLOOKUP(DATE(YEAR(UsageTable[[#This Row],[Time]]),MONTH(UsageTable[[#This Row],[Time]]),DAY(UsageTable[[#This Row],[Time]])),Holidays[Date],1,FALSE()))))</f>
        <v>0</v>
      </c>
      <c r="I9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1.1299999999999999</v>
      </c>
      <c r="K9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5" spans="2:11" x14ac:dyDescent="0.3">
      <c r="B935" s="26">
        <v>44152</v>
      </c>
      <c r="C935" s="33">
        <v>44152.708333333336</v>
      </c>
      <c r="D935" s="28">
        <v>2.09</v>
      </c>
      <c r="E935" s="15"/>
      <c r="F935" s="15"/>
      <c r="G935" s="36" t="str">
        <f>TEXT(UsageTable[[#This Row],[Time]],"mm-dd")</f>
        <v>11-17</v>
      </c>
      <c r="H935" s="36" t="b" cm="1">
        <f t="array" ref="H935">OR(WEEKDAY(UsageTable[[#This Row],[Time]])={1,7},NOT(ISERROR(VLOOKUP(DATE(YEAR(UsageTable[[#This Row],[Time]]),MONTH(UsageTable[[#This Row],[Time]]),DAY(UsageTable[[#This Row],[Time]])),Holidays[Date],1,FALSE()))))</f>
        <v>0</v>
      </c>
      <c r="I9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2.09</v>
      </c>
    </row>
    <row r="936" spans="2:11" x14ac:dyDescent="0.3">
      <c r="B936" s="29">
        <v>44152</v>
      </c>
      <c r="C936" s="34">
        <v>44152.75</v>
      </c>
      <c r="D936" s="31">
        <v>3.19</v>
      </c>
      <c r="E936" s="15"/>
      <c r="F936" s="15"/>
      <c r="G936" s="36" t="str">
        <f>TEXT(UsageTable[[#This Row],[Time]],"mm-dd")</f>
        <v>11-17</v>
      </c>
      <c r="H936" s="36" t="b" cm="1">
        <f t="array" ref="H936">OR(WEEKDAY(UsageTable[[#This Row],[Time]])={1,7},NOT(ISERROR(VLOOKUP(DATE(YEAR(UsageTable[[#This Row],[Time]]),MONTH(UsageTable[[#This Row],[Time]]),DAY(UsageTable[[#This Row],[Time]])),Holidays[Date],1,FALSE()))))</f>
        <v>0</v>
      </c>
      <c r="I9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3.19</v>
      </c>
    </row>
    <row r="937" spans="2:11" x14ac:dyDescent="0.3">
      <c r="B937" s="26">
        <v>44152</v>
      </c>
      <c r="C937" s="33">
        <v>44152.791666666664</v>
      </c>
      <c r="D937" s="28">
        <v>1.99</v>
      </c>
      <c r="E937" s="15"/>
      <c r="F937" s="15"/>
      <c r="G937" s="36" t="str">
        <f>TEXT(UsageTable[[#This Row],[Time]],"mm-dd")</f>
        <v>11-17</v>
      </c>
      <c r="H937" s="36" t="b" cm="1">
        <f t="array" ref="H937">OR(WEEKDAY(UsageTable[[#This Row],[Time]])={1,7},NOT(ISERROR(VLOOKUP(DATE(YEAR(UsageTable[[#This Row],[Time]]),MONTH(UsageTable[[#This Row],[Time]]),DAY(UsageTable[[#This Row],[Time]])),Holidays[Date],1,FALSE()))))</f>
        <v>0</v>
      </c>
      <c r="I9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1.99</v>
      </c>
      <c r="J9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8" spans="2:11" x14ac:dyDescent="0.3">
      <c r="B938" s="29">
        <v>44152</v>
      </c>
      <c r="C938" s="34">
        <v>44152.833333333336</v>
      </c>
      <c r="D938" s="31">
        <v>1.65</v>
      </c>
      <c r="E938" s="15"/>
      <c r="F938" s="15"/>
      <c r="G938" s="36" t="str">
        <f>TEXT(UsageTable[[#This Row],[Time]],"mm-dd")</f>
        <v>11-17</v>
      </c>
      <c r="H938" s="36" t="b" cm="1">
        <f t="array" ref="H938">OR(WEEKDAY(UsageTable[[#This Row],[Time]])={1,7},NOT(ISERROR(VLOOKUP(DATE(YEAR(UsageTable[[#This Row],[Time]]),MONTH(UsageTable[[#This Row],[Time]]),DAY(UsageTable[[#This Row],[Time]])),Holidays[Date],1,FALSE()))))</f>
        <v>0</v>
      </c>
      <c r="I9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9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39" spans="2:11" x14ac:dyDescent="0.3">
      <c r="B939" s="26">
        <v>44152</v>
      </c>
      <c r="C939" s="33">
        <v>44152.875</v>
      </c>
      <c r="D939" s="28">
        <v>0.67</v>
      </c>
      <c r="E939" s="15"/>
      <c r="F939" s="15"/>
      <c r="G939" s="36" t="str">
        <f>TEXT(UsageTable[[#This Row],[Time]],"mm-dd")</f>
        <v>11-17</v>
      </c>
      <c r="H939" s="36" t="b" cm="1">
        <f t="array" ref="H939">OR(WEEKDAY(UsageTable[[#This Row],[Time]])={1,7},NOT(ISERROR(VLOOKUP(DATE(YEAR(UsageTable[[#This Row],[Time]]),MONTH(UsageTable[[#This Row],[Time]]),DAY(UsageTable[[#This Row],[Time]])),Holidays[Date],1,FALSE()))))</f>
        <v>0</v>
      </c>
      <c r="I9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9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0" spans="2:11" x14ac:dyDescent="0.3">
      <c r="B940" s="29">
        <v>44152</v>
      </c>
      <c r="C940" s="34">
        <v>44152.916666666664</v>
      </c>
      <c r="D940" s="31">
        <v>1.3</v>
      </c>
      <c r="E940" s="15"/>
      <c r="F940" s="15"/>
      <c r="G940" s="36" t="str">
        <f>TEXT(UsageTable[[#This Row],[Time]],"mm-dd")</f>
        <v>11-17</v>
      </c>
      <c r="H940" s="36" t="b" cm="1">
        <f t="array" ref="H940">OR(WEEKDAY(UsageTable[[#This Row],[Time]])={1,7},NOT(ISERROR(VLOOKUP(DATE(YEAR(UsageTable[[#This Row],[Time]]),MONTH(UsageTable[[#This Row],[Time]]),DAY(UsageTable[[#This Row],[Time]])),Holidays[Date],1,FALSE()))))</f>
        <v>0</v>
      </c>
      <c r="I9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v>
      </c>
      <c r="J9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1" spans="2:11" x14ac:dyDescent="0.3">
      <c r="B941" s="26">
        <v>44152</v>
      </c>
      <c r="C941" s="33">
        <v>44152.958333333336</v>
      </c>
      <c r="D941" s="28">
        <v>1.82</v>
      </c>
      <c r="E941" s="15"/>
      <c r="F941" s="15"/>
      <c r="G941" s="36" t="str">
        <f>TEXT(UsageTable[[#This Row],[Time]],"mm-dd")</f>
        <v>11-17</v>
      </c>
      <c r="H941" s="36" t="b" cm="1">
        <f t="array" ref="H941">OR(WEEKDAY(UsageTable[[#This Row],[Time]])={1,7},NOT(ISERROR(VLOOKUP(DATE(YEAR(UsageTable[[#This Row],[Time]]),MONTH(UsageTable[[#This Row],[Time]]),DAY(UsageTable[[#This Row],[Time]])),Holidays[Date],1,FALSE()))))</f>
        <v>0</v>
      </c>
      <c r="I9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9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2" spans="2:11" x14ac:dyDescent="0.3">
      <c r="B942" s="29">
        <v>44153</v>
      </c>
      <c r="C942" s="34">
        <v>44153</v>
      </c>
      <c r="D942" s="31">
        <v>5.2</v>
      </c>
      <c r="E942" s="15"/>
      <c r="F942" s="15"/>
      <c r="G942" s="36" t="str">
        <f>TEXT(UsageTable[[#This Row],[Time]],"mm-dd")</f>
        <v>11-18</v>
      </c>
      <c r="H942" s="36" t="b" cm="1">
        <f t="array" ref="H942">OR(WEEKDAY(UsageTable[[#This Row],[Time]])={1,7},NOT(ISERROR(VLOOKUP(DATE(YEAR(UsageTable[[#This Row],[Time]]),MONTH(UsageTable[[#This Row],[Time]]),DAY(UsageTable[[#This Row],[Time]])),Holidays[Date],1,FALSE()))))</f>
        <v>0</v>
      </c>
      <c r="I9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v>
      </c>
      <c r="J9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3" spans="2:11" x14ac:dyDescent="0.3">
      <c r="B943" s="26">
        <v>44153</v>
      </c>
      <c r="C943" s="33">
        <v>44153.041666666664</v>
      </c>
      <c r="D943" s="28">
        <v>2.17</v>
      </c>
      <c r="E943" s="15"/>
      <c r="F943" s="15"/>
      <c r="G943" s="36" t="str">
        <f>TEXT(UsageTable[[#This Row],[Time]],"mm-dd")</f>
        <v>11-18</v>
      </c>
      <c r="H943" s="36" t="b" cm="1">
        <f t="array" ref="H943">OR(WEEKDAY(UsageTable[[#This Row],[Time]])={1,7},NOT(ISERROR(VLOOKUP(DATE(YEAR(UsageTable[[#This Row],[Time]]),MONTH(UsageTable[[#This Row],[Time]]),DAY(UsageTable[[#This Row],[Time]])),Holidays[Date],1,FALSE()))))</f>
        <v>0</v>
      </c>
      <c r="I9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2.17</v>
      </c>
      <c r="J9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4" spans="2:11" x14ac:dyDescent="0.3">
      <c r="B944" s="29">
        <v>44153</v>
      </c>
      <c r="C944" s="34">
        <v>44153.083333333336</v>
      </c>
      <c r="D944" s="31">
        <v>0.64</v>
      </c>
      <c r="E944" s="15"/>
      <c r="F944" s="15"/>
      <c r="G944" s="36" t="str">
        <f>TEXT(UsageTable[[#This Row],[Time]],"mm-dd")</f>
        <v>11-18</v>
      </c>
      <c r="H944" s="36" t="b" cm="1">
        <f t="array" ref="H944">OR(WEEKDAY(UsageTable[[#This Row],[Time]])={1,7},NOT(ISERROR(VLOOKUP(DATE(YEAR(UsageTable[[#This Row],[Time]]),MONTH(UsageTable[[#This Row],[Time]]),DAY(UsageTable[[#This Row],[Time]])),Holidays[Date],1,FALSE()))))</f>
        <v>0</v>
      </c>
      <c r="I9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9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5" spans="2:11" x14ac:dyDescent="0.3">
      <c r="B945" s="26">
        <v>44153</v>
      </c>
      <c r="C945" s="33">
        <v>44153.125</v>
      </c>
      <c r="D945" s="28">
        <v>1.2</v>
      </c>
      <c r="E945" s="15"/>
      <c r="F945" s="15"/>
      <c r="G945" s="36" t="str">
        <f>TEXT(UsageTable[[#This Row],[Time]],"mm-dd")</f>
        <v>11-18</v>
      </c>
      <c r="H945" s="36" t="b" cm="1">
        <f t="array" ref="H945">OR(WEEKDAY(UsageTable[[#This Row],[Time]])={1,7},NOT(ISERROR(VLOOKUP(DATE(YEAR(UsageTable[[#This Row],[Time]]),MONTH(UsageTable[[#This Row],[Time]]),DAY(UsageTable[[#This Row],[Time]])),Holidays[Date],1,FALSE()))))</f>
        <v>0</v>
      </c>
      <c r="I9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9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6" spans="2:11" x14ac:dyDescent="0.3">
      <c r="B946" s="29">
        <v>44153</v>
      </c>
      <c r="C946" s="34">
        <v>44153.166666666664</v>
      </c>
      <c r="D946" s="31">
        <v>0.79</v>
      </c>
      <c r="E946" s="15"/>
      <c r="F946" s="15"/>
      <c r="G946" s="36" t="str">
        <f>TEXT(UsageTable[[#This Row],[Time]],"mm-dd")</f>
        <v>11-18</v>
      </c>
      <c r="H946" s="36" t="b" cm="1">
        <f t="array" ref="H946">OR(WEEKDAY(UsageTable[[#This Row],[Time]])={1,7},NOT(ISERROR(VLOOKUP(DATE(YEAR(UsageTable[[#This Row],[Time]]),MONTH(UsageTable[[#This Row],[Time]]),DAY(UsageTable[[#This Row],[Time]])),Holidays[Date],1,FALSE()))))</f>
        <v>0</v>
      </c>
      <c r="I9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9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7" spans="2:11" x14ac:dyDescent="0.3">
      <c r="B947" s="26">
        <v>44153</v>
      </c>
      <c r="C947" s="33">
        <v>44153.208333333336</v>
      </c>
      <c r="D947" s="28">
        <v>1.1000000000000001</v>
      </c>
      <c r="E947" s="15"/>
      <c r="F947" s="15"/>
      <c r="G947" s="36" t="str">
        <f>TEXT(UsageTable[[#This Row],[Time]],"mm-dd")</f>
        <v>11-18</v>
      </c>
      <c r="H947" s="36" t="b" cm="1">
        <f t="array" ref="H947">OR(WEEKDAY(UsageTable[[#This Row],[Time]])={1,7},NOT(ISERROR(VLOOKUP(DATE(YEAR(UsageTable[[#This Row],[Time]]),MONTH(UsageTable[[#This Row],[Time]]),DAY(UsageTable[[#This Row],[Time]])),Holidays[Date],1,FALSE()))))</f>
        <v>0</v>
      </c>
      <c r="I9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9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8" spans="2:11" x14ac:dyDescent="0.3">
      <c r="B948" s="29">
        <v>44153</v>
      </c>
      <c r="C948" s="34">
        <v>44153.25</v>
      </c>
      <c r="D948" s="31">
        <v>1.76</v>
      </c>
      <c r="E948" s="15"/>
      <c r="F948" s="15"/>
      <c r="G948" s="36" t="str">
        <f>TEXT(UsageTable[[#This Row],[Time]],"mm-dd")</f>
        <v>11-18</v>
      </c>
      <c r="H948" s="36" t="b" cm="1">
        <f t="array" ref="H948">OR(WEEKDAY(UsageTable[[#This Row],[Time]])={1,7},NOT(ISERROR(VLOOKUP(DATE(YEAR(UsageTable[[#This Row],[Time]]),MONTH(UsageTable[[#This Row],[Time]]),DAY(UsageTable[[#This Row],[Time]])),Holidays[Date],1,FALSE()))))</f>
        <v>0</v>
      </c>
      <c r="I9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9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49" spans="2:11" x14ac:dyDescent="0.3">
      <c r="B949" s="26">
        <v>44153</v>
      </c>
      <c r="C949" s="33">
        <v>44153.291666666664</v>
      </c>
      <c r="D949" s="28">
        <v>3.64</v>
      </c>
      <c r="E949" s="15"/>
      <c r="F949" s="15"/>
      <c r="G949" s="36" t="str">
        <f>TEXT(UsageTable[[#This Row],[Time]],"mm-dd")</f>
        <v>11-18</v>
      </c>
      <c r="H949" s="36" t="b" cm="1">
        <f t="array" ref="H949">OR(WEEKDAY(UsageTable[[#This Row],[Time]])={1,7},NOT(ISERROR(VLOOKUP(DATE(YEAR(UsageTable[[#This Row],[Time]]),MONTH(UsageTable[[#This Row],[Time]]),DAY(UsageTable[[#This Row],[Time]])),Holidays[Date],1,FALSE()))))</f>
        <v>0</v>
      </c>
      <c r="I9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3.64</v>
      </c>
    </row>
    <row r="950" spans="2:11" x14ac:dyDescent="0.3">
      <c r="B950" s="29">
        <v>44153</v>
      </c>
      <c r="C950" s="34">
        <v>44153.333333333336</v>
      </c>
      <c r="D950" s="31">
        <v>2.4900000000000002</v>
      </c>
      <c r="E950" s="15"/>
      <c r="F950" s="15"/>
      <c r="G950" s="36" t="str">
        <f>TEXT(UsageTable[[#This Row],[Time]],"mm-dd")</f>
        <v>11-18</v>
      </c>
      <c r="H950" s="36" t="b" cm="1">
        <f t="array" ref="H950">OR(WEEKDAY(UsageTable[[#This Row],[Time]])={1,7},NOT(ISERROR(VLOOKUP(DATE(YEAR(UsageTable[[#This Row],[Time]]),MONTH(UsageTable[[#This Row],[Time]]),DAY(UsageTable[[#This Row],[Time]])),Holidays[Date],1,FALSE()))))</f>
        <v>0</v>
      </c>
      <c r="I9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2.4900000000000002</v>
      </c>
    </row>
    <row r="951" spans="2:11" x14ac:dyDescent="0.3">
      <c r="B951" s="26">
        <v>44153</v>
      </c>
      <c r="C951" s="33">
        <v>44153.375</v>
      </c>
      <c r="D951" s="28">
        <v>2.0499999999999998</v>
      </c>
      <c r="E951" s="15"/>
      <c r="F951" s="15"/>
      <c r="G951" s="36" t="str">
        <f>TEXT(UsageTable[[#This Row],[Time]],"mm-dd")</f>
        <v>11-18</v>
      </c>
      <c r="H951" s="36" t="b" cm="1">
        <f t="array" ref="H951">OR(WEEKDAY(UsageTable[[#This Row],[Time]])={1,7},NOT(ISERROR(VLOOKUP(DATE(YEAR(UsageTable[[#This Row],[Time]]),MONTH(UsageTable[[#This Row],[Time]]),DAY(UsageTable[[#This Row],[Time]])),Holidays[Date],1,FALSE()))))</f>
        <v>0</v>
      </c>
      <c r="I9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2.0499999999999998</v>
      </c>
    </row>
    <row r="952" spans="2:11" x14ac:dyDescent="0.3">
      <c r="B952" s="29">
        <v>44153</v>
      </c>
      <c r="C952" s="34">
        <v>44153.416666666664</v>
      </c>
      <c r="D952" s="31">
        <v>1.19</v>
      </c>
      <c r="E952" s="15"/>
      <c r="F952" s="15"/>
      <c r="G952" s="36" t="str">
        <f>TEXT(UsageTable[[#This Row],[Time]],"mm-dd")</f>
        <v>11-18</v>
      </c>
      <c r="H952" s="36" t="b" cm="1">
        <f t="array" ref="H952">OR(WEEKDAY(UsageTable[[#This Row],[Time]])={1,7},NOT(ISERROR(VLOOKUP(DATE(YEAR(UsageTable[[#This Row],[Time]]),MONTH(UsageTable[[#This Row],[Time]]),DAY(UsageTable[[#This Row],[Time]])),Holidays[Date],1,FALSE()))))</f>
        <v>0</v>
      </c>
      <c r="I9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1.19</v>
      </c>
    </row>
    <row r="953" spans="2:11" x14ac:dyDescent="0.3">
      <c r="B953" s="26">
        <v>44153</v>
      </c>
      <c r="C953" s="33">
        <v>44153.458333333336</v>
      </c>
      <c r="D953" s="28">
        <v>4.08</v>
      </c>
      <c r="E953" s="15"/>
      <c r="F953" s="15"/>
      <c r="G953" s="36" t="str">
        <f>TEXT(UsageTable[[#This Row],[Time]],"mm-dd")</f>
        <v>11-18</v>
      </c>
      <c r="H953" s="36" t="b" cm="1">
        <f t="array" ref="H953">OR(WEEKDAY(UsageTable[[#This Row],[Time]])={1,7},NOT(ISERROR(VLOOKUP(DATE(YEAR(UsageTable[[#This Row],[Time]]),MONTH(UsageTable[[#This Row],[Time]]),DAY(UsageTable[[#This Row],[Time]])),Holidays[Date],1,FALSE()))))</f>
        <v>0</v>
      </c>
      <c r="I9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4.08</v>
      </c>
      <c r="K9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4" spans="2:11" x14ac:dyDescent="0.3">
      <c r="B954" s="29">
        <v>44153</v>
      </c>
      <c r="C954" s="34">
        <v>44153.5</v>
      </c>
      <c r="D954" s="31">
        <v>2.29</v>
      </c>
      <c r="E954" s="15"/>
      <c r="F954" s="15"/>
      <c r="G954" s="36" t="str">
        <f>TEXT(UsageTable[[#This Row],[Time]],"mm-dd")</f>
        <v>11-18</v>
      </c>
      <c r="H954" s="36" t="b" cm="1">
        <f t="array" ref="H954">OR(WEEKDAY(UsageTable[[#This Row],[Time]])={1,7},NOT(ISERROR(VLOOKUP(DATE(YEAR(UsageTable[[#This Row],[Time]]),MONTH(UsageTable[[#This Row],[Time]]),DAY(UsageTable[[#This Row],[Time]])),Holidays[Date],1,FALSE()))))</f>
        <v>0</v>
      </c>
      <c r="I9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v>
      </c>
      <c r="K9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5" spans="2:11" x14ac:dyDescent="0.3">
      <c r="B955" s="26">
        <v>44153</v>
      </c>
      <c r="C955" s="33">
        <v>44153.541666666664</v>
      </c>
      <c r="D955" s="28">
        <v>2.29</v>
      </c>
      <c r="E955" s="15"/>
      <c r="F955" s="15"/>
      <c r="G955" s="36" t="str">
        <f>TEXT(UsageTable[[#This Row],[Time]],"mm-dd")</f>
        <v>11-18</v>
      </c>
      <c r="H955" s="36" t="b" cm="1">
        <f t="array" ref="H955">OR(WEEKDAY(UsageTable[[#This Row],[Time]])={1,7},NOT(ISERROR(VLOOKUP(DATE(YEAR(UsageTable[[#This Row],[Time]]),MONTH(UsageTable[[#This Row],[Time]]),DAY(UsageTable[[#This Row],[Time]])),Holidays[Date],1,FALSE()))))</f>
        <v>0</v>
      </c>
      <c r="I9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v>
      </c>
      <c r="K9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6" spans="2:11" x14ac:dyDescent="0.3">
      <c r="B956" s="29">
        <v>44153</v>
      </c>
      <c r="C956" s="34">
        <v>44153.583333333336</v>
      </c>
      <c r="D956" s="31">
        <v>1.57</v>
      </c>
      <c r="E956" s="15"/>
      <c r="F956" s="15"/>
      <c r="G956" s="36" t="str">
        <f>TEXT(UsageTable[[#This Row],[Time]],"mm-dd")</f>
        <v>11-18</v>
      </c>
      <c r="H956" s="36" t="b" cm="1">
        <f t="array" ref="H956">OR(WEEKDAY(UsageTable[[#This Row],[Time]])={1,7},NOT(ISERROR(VLOOKUP(DATE(YEAR(UsageTable[[#This Row],[Time]]),MONTH(UsageTable[[#This Row],[Time]]),DAY(UsageTable[[#This Row],[Time]])),Holidays[Date],1,FALSE()))))</f>
        <v>0</v>
      </c>
      <c r="I9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9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7" spans="2:11" x14ac:dyDescent="0.3">
      <c r="B957" s="26">
        <v>44153</v>
      </c>
      <c r="C957" s="33">
        <v>44153.625</v>
      </c>
      <c r="D957" s="28">
        <v>1.44</v>
      </c>
      <c r="E957" s="15"/>
      <c r="F957" s="15"/>
      <c r="G957" s="36" t="str">
        <f>TEXT(UsageTable[[#This Row],[Time]],"mm-dd")</f>
        <v>11-18</v>
      </c>
      <c r="H957" s="36" t="b" cm="1">
        <f t="array" ref="H957">OR(WEEKDAY(UsageTable[[#This Row],[Time]])={1,7},NOT(ISERROR(VLOOKUP(DATE(YEAR(UsageTable[[#This Row],[Time]]),MONTH(UsageTable[[#This Row],[Time]]),DAY(UsageTable[[#This Row],[Time]])),Holidays[Date],1,FALSE()))))</f>
        <v>0</v>
      </c>
      <c r="I9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9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8" spans="2:11" x14ac:dyDescent="0.3">
      <c r="B958" s="29">
        <v>44153</v>
      </c>
      <c r="C958" s="34">
        <v>44153.666666666664</v>
      </c>
      <c r="D958" s="31">
        <v>1.44</v>
      </c>
      <c r="E958" s="15"/>
      <c r="F958" s="15"/>
      <c r="G958" s="36" t="str">
        <f>TEXT(UsageTable[[#This Row],[Time]],"mm-dd")</f>
        <v>11-18</v>
      </c>
      <c r="H958" s="36" t="b" cm="1">
        <f t="array" ref="H958">OR(WEEKDAY(UsageTable[[#This Row],[Time]])={1,7},NOT(ISERROR(VLOOKUP(DATE(YEAR(UsageTable[[#This Row],[Time]]),MONTH(UsageTable[[#This Row],[Time]]),DAY(UsageTable[[#This Row],[Time]])),Holidays[Date],1,FALSE()))))</f>
        <v>0</v>
      </c>
      <c r="I9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9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59" spans="2:11" x14ac:dyDescent="0.3">
      <c r="B959" s="26">
        <v>44153</v>
      </c>
      <c r="C959" s="33">
        <v>44153.708333333336</v>
      </c>
      <c r="D959" s="28">
        <v>1.71</v>
      </c>
      <c r="E959" s="15"/>
      <c r="F959" s="15"/>
      <c r="G959" s="36" t="str">
        <f>TEXT(UsageTable[[#This Row],[Time]],"mm-dd")</f>
        <v>11-18</v>
      </c>
      <c r="H959" s="36" t="b" cm="1">
        <f t="array" ref="H959">OR(WEEKDAY(UsageTable[[#This Row],[Time]])={1,7},NOT(ISERROR(VLOOKUP(DATE(YEAR(UsageTable[[#This Row],[Time]]),MONTH(UsageTable[[#This Row],[Time]]),DAY(UsageTable[[#This Row],[Time]])),Holidays[Date],1,FALSE()))))</f>
        <v>0</v>
      </c>
      <c r="I9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960" spans="2:11" x14ac:dyDescent="0.3">
      <c r="B960" s="29">
        <v>44153</v>
      </c>
      <c r="C960" s="34">
        <v>44153.75</v>
      </c>
      <c r="D960" s="31">
        <v>1.1399999999999999</v>
      </c>
      <c r="E960" s="15"/>
      <c r="F960" s="15"/>
      <c r="G960" s="36" t="str">
        <f>TEXT(UsageTable[[#This Row],[Time]],"mm-dd")</f>
        <v>11-18</v>
      </c>
      <c r="H960" s="36" t="b" cm="1">
        <f t="array" ref="H960">OR(WEEKDAY(UsageTable[[#This Row],[Time]])={1,7},NOT(ISERROR(VLOOKUP(DATE(YEAR(UsageTable[[#This Row],[Time]]),MONTH(UsageTable[[#This Row],[Time]]),DAY(UsageTable[[#This Row],[Time]])),Holidays[Date],1,FALSE()))))</f>
        <v>0</v>
      </c>
      <c r="I9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1.1399999999999999</v>
      </c>
    </row>
    <row r="961" spans="2:11" x14ac:dyDescent="0.3">
      <c r="B961" s="26">
        <v>44153</v>
      </c>
      <c r="C961" s="33">
        <v>44153.791666666664</v>
      </c>
      <c r="D961" s="28">
        <v>1.51</v>
      </c>
      <c r="E961" s="15"/>
      <c r="F961" s="15"/>
      <c r="G961" s="36" t="str">
        <f>TEXT(UsageTable[[#This Row],[Time]],"mm-dd")</f>
        <v>11-18</v>
      </c>
      <c r="H961" s="36" t="b" cm="1">
        <f t="array" ref="H961">OR(WEEKDAY(UsageTable[[#This Row],[Time]])={1,7},NOT(ISERROR(VLOOKUP(DATE(YEAR(UsageTable[[#This Row],[Time]]),MONTH(UsageTable[[#This Row],[Time]]),DAY(UsageTable[[#This Row],[Time]])),Holidays[Date],1,FALSE()))))</f>
        <v>0</v>
      </c>
      <c r="I9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9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2" spans="2:11" x14ac:dyDescent="0.3">
      <c r="B962" s="29">
        <v>44153</v>
      </c>
      <c r="C962" s="34">
        <v>44153.833333333336</v>
      </c>
      <c r="D962" s="31">
        <v>0.66</v>
      </c>
      <c r="E962" s="15"/>
      <c r="F962" s="15"/>
      <c r="G962" s="36" t="str">
        <f>TEXT(UsageTable[[#This Row],[Time]],"mm-dd")</f>
        <v>11-18</v>
      </c>
      <c r="H962" s="36" t="b" cm="1">
        <f t="array" ref="H962">OR(WEEKDAY(UsageTable[[#This Row],[Time]])={1,7},NOT(ISERROR(VLOOKUP(DATE(YEAR(UsageTable[[#This Row],[Time]]),MONTH(UsageTable[[#This Row],[Time]]),DAY(UsageTable[[#This Row],[Time]])),Holidays[Date],1,FALSE()))))</f>
        <v>0</v>
      </c>
      <c r="I9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9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3" spans="2:11" x14ac:dyDescent="0.3">
      <c r="B963" s="26">
        <v>44153</v>
      </c>
      <c r="C963" s="33">
        <v>44153.875</v>
      </c>
      <c r="D963" s="28">
        <v>1.1200000000000001</v>
      </c>
      <c r="E963" s="15"/>
      <c r="F963" s="15"/>
      <c r="G963" s="36" t="str">
        <f>TEXT(UsageTable[[#This Row],[Time]],"mm-dd")</f>
        <v>11-18</v>
      </c>
      <c r="H963" s="36" t="b" cm="1">
        <f t="array" ref="H963">OR(WEEKDAY(UsageTable[[#This Row],[Time]])={1,7},NOT(ISERROR(VLOOKUP(DATE(YEAR(UsageTable[[#This Row],[Time]]),MONTH(UsageTable[[#This Row],[Time]]),DAY(UsageTable[[#This Row],[Time]])),Holidays[Date],1,FALSE()))))</f>
        <v>0</v>
      </c>
      <c r="I9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9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4" spans="2:11" x14ac:dyDescent="0.3">
      <c r="B964" s="29">
        <v>44153</v>
      </c>
      <c r="C964" s="34">
        <v>44153.916666666664</v>
      </c>
      <c r="D964" s="31">
        <v>0.74</v>
      </c>
      <c r="E964" s="15"/>
      <c r="F964" s="15"/>
      <c r="G964" s="36" t="str">
        <f>TEXT(UsageTable[[#This Row],[Time]],"mm-dd")</f>
        <v>11-18</v>
      </c>
      <c r="H964" s="36" t="b" cm="1">
        <f t="array" ref="H964">OR(WEEKDAY(UsageTable[[#This Row],[Time]])={1,7},NOT(ISERROR(VLOOKUP(DATE(YEAR(UsageTable[[#This Row],[Time]]),MONTH(UsageTable[[#This Row],[Time]]),DAY(UsageTable[[#This Row],[Time]])),Holidays[Date],1,FALSE()))))</f>
        <v>0</v>
      </c>
      <c r="I9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9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5" spans="2:11" x14ac:dyDescent="0.3">
      <c r="B965" s="26">
        <v>44153</v>
      </c>
      <c r="C965" s="33">
        <v>44153.958333333336</v>
      </c>
      <c r="D965" s="28">
        <v>1.1299999999999999</v>
      </c>
      <c r="E965" s="15"/>
      <c r="F965" s="15"/>
      <c r="G965" s="36" t="str">
        <f>TEXT(UsageTable[[#This Row],[Time]],"mm-dd")</f>
        <v>11-18</v>
      </c>
      <c r="H965" s="36" t="b" cm="1">
        <f t="array" ref="H965">OR(WEEKDAY(UsageTable[[#This Row],[Time]])={1,7},NOT(ISERROR(VLOOKUP(DATE(YEAR(UsageTable[[#This Row],[Time]]),MONTH(UsageTable[[#This Row],[Time]]),DAY(UsageTable[[#This Row],[Time]])),Holidays[Date],1,FALSE()))))</f>
        <v>0</v>
      </c>
      <c r="I9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9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6" spans="2:11" x14ac:dyDescent="0.3">
      <c r="B966" s="29">
        <v>44154</v>
      </c>
      <c r="C966" s="34">
        <v>44154</v>
      </c>
      <c r="D966" s="31">
        <v>2.08</v>
      </c>
      <c r="E966" s="15"/>
      <c r="F966" s="15"/>
      <c r="G966" s="36" t="str">
        <f>TEXT(UsageTable[[#This Row],[Time]],"mm-dd")</f>
        <v>11-19</v>
      </c>
      <c r="H966" s="36" t="b" cm="1">
        <f t="array" ref="H966">OR(WEEKDAY(UsageTable[[#This Row],[Time]])={1,7},NOT(ISERROR(VLOOKUP(DATE(YEAR(UsageTable[[#This Row],[Time]]),MONTH(UsageTable[[#This Row],[Time]]),DAY(UsageTable[[#This Row],[Time]])),Holidays[Date],1,FALSE()))))</f>
        <v>0</v>
      </c>
      <c r="I9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9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7" spans="2:11" x14ac:dyDescent="0.3">
      <c r="B967" s="26">
        <v>44154</v>
      </c>
      <c r="C967" s="33">
        <v>44154.041666666664</v>
      </c>
      <c r="D967" s="28">
        <v>5.1100000000000003</v>
      </c>
      <c r="E967" s="15"/>
      <c r="F967" s="15"/>
      <c r="G967" s="36" t="str">
        <f>TEXT(UsageTable[[#This Row],[Time]],"mm-dd")</f>
        <v>11-19</v>
      </c>
      <c r="H967" s="36" t="b" cm="1">
        <f t="array" ref="H967">OR(WEEKDAY(UsageTable[[#This Row],[Time]])={1,7},NOT(ISERROR(VLOOKUP(DATE(YEAR(UsageTable[[#This Row],[Time]]),MONTH(UsageTable[[#This Row],[Time]]),DAY(UsageTable[[#This Row],[Time]])),Holidays[Date],1,FALSE()))))</f>
        <v>0</v>
      </c>
      <c r="I9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5.1100000000000003</v>
      </c>
      <c r="J9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8" spans="2:11" x14ac:dyDescent="0.3">
      <c r="B968" s="29">
        <v>44154</v>
      </c>
      <c r="C968" s="34">
        <v>44154.083333333336</v>
      </c>
      <c r="D968" s="31">
        <v>1.41</v>
      </c>
      <c r="E968" s="15"/>
      <c r="F968" s="15"/>
      <c r="G968" s="36" t="str">
        <f>TEXT(UsageTable[[#This Row],[Time]],"mm-dd")</f>
        <v>11-19</v>
      </c>
      <c r="H968" s="36" t="b" cm="1">
        <f t="array" ref="H968">OR(WEEKDAY(UsageTable[[#This Row],[Time]])={1,7},NOT(ISERROR(VLOOKUP(DATE(YEAR(UsageTable[[#This Row],[Time]]),MONTH(UsageTable[[#This Row],[Time]]),DAY(UsageTable[[#This Row],[Time]])),Holidays[Date],1,FALSE()))))</f>
        <v>0</v>
      </c>
      <c r="I9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1.41</v>
      </c>
      <c r="J9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69" spans="2:11" x14ac:dyDescent="0.3">
      <c r="B969" s="26">
        <v>44154</v>
      </c>
      <c r="C969" s="33">
        <v>44154.125</v>
      </c>
      <c r="D969" s="28">
        <v>0.6</v>
      </c>
      <c r="E969" s="15"/>
      <c r="F969" s="15"/>
      <c r="G969" s="36" t="str">
        <f>TEXT(UsageTable[[#This Row],[Time]],"mm-dd")</f>
        <v>11-19</v>
      </c>
      <c r="H969" s="36" t="b" cm="1">
        <f t="array" ref="H969">OR(WEEKDAY(UsageTable[[#This Row],[Time]])={1,7},NOT(ISERROR(VLOOKUP(DATE(YEAR(UsageTable[[#This Row],[Time]]),MONTH(UsageTable[[#This Row],[Time]]),DAY(UsageTable[[#This Row],[Time]])),Holidays[Date],1,FALSE()))))</f>
        <v>0</v>
      </c>
      <c r="I9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9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0" spans="2:11" x14ac:dyDescent="0.3">
      <c r="B970" s="29">
        <v>44154</v>
      </c>
      <c r="C970" s="34">
        <v>44154.166666666664</v>
      </c>
      <c r="D970" s="31">
        <v>1.29</v>
      </c>
      <c r="E970" s="15"/>
      <c r="F970" s="15"/>
      <c r="G970" s="36" t="str">
        <f>TEXT(UsageTable[[#This Row],[Time]],"mm-dd")</f>
        <v>11-19</v>
      </c>
      <c r="H970" s="36" t="b" cm="1">
        <f t="array" ref="H970">OR(WEEKDAY(UsageTable[[#This Row],[Time]])={1,7},NOT(ISERROR(VLOOKUP(DATE(YEAR(UsageTable[[#This Row],[Time]]),MONTH(UsageTable[[#This Row],[Time]]),DAY(UsageTable[[#This Row],[Time]])),Holidays[Date],1,FALSE()))))</f>
        <v>0</v>
      </c>
      <c r="I9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9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1" spans="2:11" x14ac:dyDescent="0.3">
      <c r="B971" s="26">
        <v>44154</v>
      </c>
      <c r="C971" s="33">
        <v>44154.208333333336</v>
      </c>
      <c r="D971" s="28">
        <v>1.1299999999999999</v>
      </c>
      <c r="E971" s="15"/>
      <c r="F971" s="15"/>
      <c r="G971" s="36" t="str">
        <f>TEXT(UsageTable[[#This Row],[Time]],"mm-dd")</f>
        <v>11-19</v>
      </c>
      <c r="H971" s="36" t="b" cm="1">
        <f t="array" ref="H971">OR(WEEKDAY(UsageTable[[#This Row],[Time]])={1,7},NOT(ISERROR(VLOOKUP(DATE(YEAR(UsageTable[[#This Row],[Time]]),MONTH(UsageTable[[#This Row],[Time]]),DAY(UsageTable[[#This Row],[Time]])),Holidays[Date],1,FALSE()))))</f>
        <v>0</v>
      </c>
      <c r="I9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9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2" spans="2:11" x14ac:dyDescent="0.3">
      <c r="B972" s="29">
        <v>44154</v>
      </c>
      <c r="C972" s="34">
        <v>44154.25</v>
      </c>
      <c r="D972" s="31">
        <v>2.3199999999999998</v>
      </c>
      <c r="E972" s="15"/>
      <c r="F972" s="15"/>
      <c r="G972" s="36" t="str">
        <f>TEXT(UsageTable[[#This Row],[Time]],"mm-dd")</f>
        <v>11-19</v>
      </c>
      <c r="H972" s="36" t="b" cm="1">
        <f t="array" ref="H972">OR(WEEKDAY(UsageTable[[#This Row],[Time]])={1,7},NOT(ISERROR(VLOOKUP(DATE(YEAR(UsageTable[[#This Row],[Time]]),MONTH(UsageTable[[#This Row],[Time]]),DAY(UsageTable[[#This Row],[Time]])),Holidays[Date],1,FALSE()))))</f>
        <v>0</v>
      </c>
      <c r="I9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9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3" spans="2:11" x14ac:dyDescent="0.3">
      <c r="B973" s="26">
        <v>44154</v>
      </c>
      <c r="C973" s="33">
        <v>44154.291666666664</v>
      </c>
      <c r="D973" s="28">
        <v>3.04</v>
      </c>
      <c r="E973" s="15"/>
      <c r="F973" s="15"/>
      <c r="G973" s="36" t="str">
        <f>TEXT(UsageTable[[#This Row],[Time]],"mm-dd")</f>
        <v>11-19</v>
      </c>
      <c r="H973" s="36" t="b" cm="1">
        <f t="array" ref="H973">OR(WEEKDAY(UsageTable[[#This Row],[Time]])={1,7},NOT(ISERROR(VLOOKUP(DATE(YEAR(UsageTable[[#This Row],[Time]]),MONTH(UsageTable[[#This Row],[Time]]),DAY(UsageTable[[#This Row],[Time]])),Holidays[Date],1,FALSE()))))</f>
        <v>0</v>
      </c>
      <c r="I9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3.04</v>
      </c>
    </row>
    <row r="974" spans="2:11" x14ac:dyDescent="0.3">
      <c r="B974" s="29">
        <v>44154</v>
      </c>
      <c r="C974" s="34">
        <v>44154.333333333336</v>
      </c>
      <c r="D974" s="31">
        <v>2.79</v>
      </c>
      <c r="E974" s="15"/>
      <c r="F974" s="15"/>
      <c r="G974" s="36" t="str">
        <f>TEXT(UsageTable[[#This Row],[Time]],"mm-dd")</f>
        <v>11-19</v>
      </c>
      <c r="H974" s="36" t="b" cm="1">
        <f t="array" ref="H974">OR(WEEKDAY(UsageTable[[#This Row],[Time]])={1,7},NOT(ISERROR(VLOOKUP(DATE(YEAR(UsageTable[[#This Row],[Time]]),MONTH(UsageTable[[#This Row],[Time]]),DAY(UsageTable[[#This Row],[Time]])),Holidays[Date],1,FALSE()))))</f>
        <v>0</v>
      </c>
      <c r="I9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2.79</v>
      </c>
    </row>
    <row r="975" spans="2:11" x14ac:dyDescent="0.3">
      <c r="B975" s="26">
        <v>44154</v>
      </c>
      <c r="C975" s="33">
        <v>44154.375</v>
      </c>
      <c r="D975" s="28">
        <v>2.2799999999999998</v>
      </c>
      <c r="E975" s="15"/>
      <c r="F975" s="15"/>
      <c r="G975" s="36" t="str">
        <f>TEXT(UsageTable[[#This Row],[Time]],"mm-dd")</f>
        <v>11-19</v>
      </c>
      <c r="H975" s="36" t="b" cm="1">
        <f t="array" ref="H975">OR(WEEKDAY(UsageTable[[#This Row],[Time]])={1,7},NOT(ISERROR(VLOOKUP(DATE(YEAR(UsageTable[[#This Row],[Time]]),MONTH(UsageTable[[#This Row],[Time]]),DAY(UsageTable[[#This Row],[Time]])),Holidays[Date],1,FALSE()))))</f>
        <v>0</v>
      </c>
      <c r="I9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2.2799999999999998</v>
      </c>
    </row>
    <row r="976" spans="2:11" x14ac:dyDescent="0.3">
      <c r="B976" s="29">
        <v>44154</v>
      </c>
      <c r="C976" s="34">
        <v>44154.416666666664</v>
      </c>
      <c r="D976" s="31">
        <v>1.79</v>
      </c>
      <c r="E976" s="15"/>
      <c r="F976" s="15"/>
      <c r="G976" s="36" t="str">
        <f>TEXT(UsageTable[[#This Row],[Time]],"mm-dd")</f>
        <v>11-19</v>
      </c>
      <c r="H976" s="36" t="b" cm="1">
        <f t="array" ref="H976">OR(WEEKDAY(UsageTable[[#This Row],[Time]])={1,7},NOT(ISERROR(VLOOKUP(DATE(YEAR(UsageTable[[#This Row],[Time]]),MONTH(UsageTable[[#This Row],[Time]]),DAY(UsageTable[[#This Row],[Time]])),Holidays[Date],1,FALSE()))))</f>
        <v>0</v>
      </c>
      <c r="I9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1.79</v>
      </c>
    </row>
    <row r="977" spans="2:11" x14ac:dyDescent="0.3">
      <c r="B977" s="26">
        <v>44154</v>
      </c>
      <c r="C977" s="33">
        <v>44154.458333333336</v>
      </c>
      <c r="D977" s="28">
        <v>2.1800000000000002</v>
      </c>
      <c r="E977" s="15"/>
      <c r="F977" s="15"/>
      <c r="G977" s="36" t="str">
        <f>TEXT(UsageTable[[#This Row],[Time]],"mm-dd")</f>
        <v>11-19</v>
      </c>
      <c r="H977" s="36" t="b" cm="1">
        <f t="array" ref="H977">OR(WEEKDAY(UsageTable[[#This Row],[Time]])={1,7},NOT(ISERROR(VLOOKUP(DATE(YEAR(UsageTable[[#This Row],[Time]]),MONTH(UsageTable[[#This Row],[Time]]),DAY(UsageTable[[#This Row],[Time]])),Holidays[Date],1,FALSE()))))</f>
        <v>0</v>
      </c>
      <c r="I9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2.1800000000000002</v>
      </c>
      <c r="K9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8" spans="2:11" x14ac:dyDescent="0.3">
      <c r="B978" s="29">
        <v>44154</v>
      </c>
      <c r="C978" s="34">
        <v>44154.5</v>
      </c>
      <c r="D978" s="31">
        <v>1.51</v>
      </c>
      <c r="E978" s="15"/>
      <c r="F978" s="15"/>
      <c r="G978" s="36" t="str">
        <f>TEXT(UsageTable[[#This Row],[Time]],"mm-dd")</f>
        <v>11-19</v>
      </c>
      <c r="H978" s="36" t="b" cm="1">
        <f t="array" ref="H978">OR(WEEKDAY(UsageTable[[#This Row],[Time]])={1,7},NOT(ISERROR(VLOOKUP(DATE(YEAR(UsageTable[[#This Row],[Time]]),MONTH(UsageTable[[#This Row],[Time]]),DAY(UsageTable[[#This Row],[Time]])),Holidays[Date],1,FALSE()))))</f>
        <v>0</v>
      </c>
      <c r="I9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1.51</v>
      </c>
      <c r="K9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79" spans="2:11" x14ac:dyDescent="0.3">
      <c r="B979" s="26">
        <v>44154</v>
      </c>
      <c r="C979" s="33">
        <v>44154.541666666664</v>
      </c>
      <c r="D979" s="28">
        <v>1.38</v>
      </c>
      <c r="E979" s="15"/>
      <c r="F979" s="15"/>
      <c r="G979" s="36" t="str">
        <f>TEXT(UsageTable[[#This Row],[Time]],"mm-dd")</f>
        <v>11-19</v>
      </c>
      <c r="H979" s="36" t="b" cm="1">
        <f t="array" ref="H979">OR(WEEKDAY(UsageTable[[#This Row],[Time]])={1,7},NOT(ISERROR(VLOOKUP(DATE(YEAR(UsageTable[[#This Row],[Time]]),MONTH(UsageTable[[#This Row],[Time]]),DAY(UsageTable[[#This Row],[Time]])),Holidays[Date],1,FALSE()))))</f>
        <v>0</v>
      </c>
      <c r="I9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1.38</v>
      </c>
      <c r="K9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0" spans="2:11" x14ac:dyDescent="0.3">
      <c r="B980" s="29">
        <v>44154</v>
      </c>
      <c r="C980" s="34">
        <v>44154.583333333336</v>
      </c>
      <c r="D980" s="31">
        <v>1.33</v>
      </c>
      <c r="E980" s="15"/>
      <c r="F980" s="15"/>
      <c r="G980" s="36" t="str">
        <f>TEXT(UsageTable[[#This Row],[Time]],"mm-dd")</f>
        <v>11-19</v>
      </c>
      <c r="H980" s="36" t="b" cm="1">
        <f t="array" ref="H980">OR(WEEKDAY(UsageTable[[#This Row],[Time]])={1,7},NOT(ISERROR(VLOOKUP(DATE(YEAR(UsageTable[[#This Row],[Time]]),MONTH(UsageTable[[#This Row],[Time]]),DAY(UsageTable[[#This Row],[Time]])),Holidays[Date],1,FALSE()))))</f>
        <v>0</v>
      </c>
      <c r="I9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1.33</v>
      </c>
      <c r="K9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1" spans="2:11" x14ac:dyDescent="0.3">
      <c r="B981" s="26">
        <v>44154</v>
      </c>
      <c r="C981" s="33">
        <v>44154.625</v>
      </c>
      <c r="D981" s="28">
        <v>0.76</v>
      </c>
      <c r="E981" s="15"/>
      <c r="F981" s="15"/>
      <c r="G981" s="36" t="str">
        <f>TEXT(UsageTable[[#This Row],[Time]],"mm-dd")</f>
        <v>11-19</v>
      </c>
      <c r="H981" s="36" t="b" cm="1">
        <f t="array" ref="H981">OR(WEEKDAY(UsageTable[[#This Row],[Time]])={1,7},NOT(ISERROR(VLOOKUP(DATE(YEAR(UsageTable[[#This Row],[Time]]),MONTH(UsageTable[[#This Row],[Time]]),DAY(UsageTable[[#This Row],[Time]])),Holidays[Date],1,FALSE()))))</f>
        <v>0</v>
      </c>
      <c r="I9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0.76</v>
      </c>
      <c r="K9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2" spans="2:11" x14ac:dyDescent="0.3">
      <c r="B982" s="29">
        <v>44154</v>
      </c>
      <c r="C982" s="34">
        <v>44154.666666666664</v>
      </c>
      <c r="D982" s="31">
        <v>1.82</v>
      </c>
      <c r="E982" s="15"/>
      <c r="F982" s="15"/>
      <c r="G982" s="36" t="str">
        <f>TEXT(UsageTable[[#This Row],[Time]],"mm-dd")</f>
        <v>11-19</v>
      </c>
      <c r="H982" s="36" t="b" cm="1">
        <f t="array" ref="H982">OR(WEEKDAY(UsageTable[[#This Row],[Time]])={1,7},NOT(ISERROR(VLOOKUP(DATE(YEAR(UsageTable[[#This Row],[Time]]),MONTH(UsageTable[[#This Row],[Time]]),DAY(UsageTable[[#This Row],[Time]])),Holidays[Date],1,FALSE()))))</f>
        <v>0</v>
      </c>
      <c r="I9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1.82</v>
      </c>
      <c r="K9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3" spans="2:11" x14ac:dyDescent="0.3">
      <c r="B983" s="26">
        <v>44154</v>
      </c>
      <c r="C983" s="33">
        <v>44154.708333333336</v>
      </c>
      <c r="D983" s="28">
        <v>1.81</v>
      </c>
      <c r="E983" s="15"/>
      <c r="F983" s="15"/>
      <c r="G983" s="36" t="str">
        <f>TEXT(UsageTable[[#This Row],[Time]],"mm-dd")</f>
        <v>11-19</v>
      </c>
      <c r="H983" s="36" t="b" cm="1">
        <f t="array" ref="H983">OR(WEEKDAY(UsageTable[[#This Row],[Time]])={1,7},NOT(ISERROR(VLOOKUP(DATE(YEAR(UsageTable[[#This Row],[Time]]),MONTH(UsageTable[[#This Row],[Time]]),DAY(UsageTable[[#This Row],[Time]])),Holidays[Date],1,FALSE()))))</f>
        <v>0</v>
      </c>
      <c r="I9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1.81</v>
      </c>
    </row>
    <row r="984" spans="2:11" x14ac:dyDescent="0.3">
      <c r="B984" s="29">
        <v>44154</v>
      </c>
      <c r="C984" s="34">
        <v>44154.75</v>
      </c>
      <c r="D984" s="31">
        <v>1.77</v>
      </c>
      <c r="E984" s="15"/>
      <c r="F984" s="15"/>
      <c r="G984" s="36" t="str">
        <f>TEXT(UsageTable[[#This Row],[Time]],"mm-dd")</f>
        <v>11-19</v>
      </c>
      <c r="H984" s="36" t="b" cm="1">
        <f t="array" ref="H984">OR(WEEKDAY(UsageTable[[#This Row],[Time]])={1,7},NOT(ISERROR(VLOOKUP(DATE(YEAR(UsageTable[[#This Row],[Time]]),MONTH(UsageTable[[#This Row],[Time]]),DAY(UsageTable[[#This Row],[Time]])),Holidays[Date],1,FALSE()))))</f>
        <v>0</v>
      </c>
      <c r="I9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985" spans="2:11" x14ac:dyDescent="0.3">
      <c r="B985" s="26">
        <v>44154</v>
      </c>
      <c r="C985" s="33">
        <v>44154.791666666664</v>
      </c>
      <c r="D985" s="28">
        <v>3.43</v>
      </c>
      <c r="E985" s="15"/>
      <c r="F985" s="15"/>
      <c r="G985" s="36" t="str">
        <f>TEXT(UsageTable[[#This Row],[Time]],"mm-dd")</f>
        <v>11-19</v>
      </c>
      <c r="H985" s="36" t="b" cm="1">
        <f t="array" ref="H985">OR(WEEKDAY(UsageTable[[#This Row],[Time]])={1,7},NOT(ISERROR(VLOOKUP(DATE(YEAR(UsageTable[[#This Row],[Time]]),MONTH(UsageTable[[#This Row],[Time]]),DAY(UsageTable[[#This Row],[Time]])),Holidays[Date],1,FALSE()))))</f>
        <v>0</v>
      </c>
      <c r="I9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3.43</v>
      </c>
      <c r="J9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6" spans="2:11" x14ac:dyDescent="0.3">
      <c r="B986" s="29">
        <v>44154</v>
      </c>
      <c r="C986" s="34">
        <v>44154.833333333336</v>
      </c>
      <c r="D986" s="31">
        <v>1.9</v>
      </c>
      <c r="E986" s="15"/>
      <c r="F986" s="15"/>
      <c r="G986" s="36" t="str">
        <f>TEXT(UsageTable[[#This Row],[Time]],"mm-dd")</f>
        <v>11-19</v>
      </c>
      <c r="H986" s="36" t="b" cm="1">
        <f t="array" ref="H986">OR(WEEKDAY(UsageTable[[#This Row],[Time]])={1,7},NOT(ISERROR(VLOOKUP(DATE(YEAR(UsageTable[[#This Row],[Time]]),MONTH(UsageTable[[#This Row],[Time]]),DAY(UsageTable[[#This Row],[Time]])),Holidays[Date],1,FALSE()))))</f>
        <v>0</v>
      </c>
      <c r="I9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9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7" spans="2:11" x14ac:dyDescent="0.3">
      <c r="B987" s="26">
        <v>44154</v>
      </c>
      <c r="C987" s="33">
        <v>44154.875</v>
      </c>
      <c r="D987" s="28">
        <v>1.25</v>
      </c>
      <c r="E987" s="15"/>
      <c r="F987" s="15"/>
      <c r="G987" s="36" t="str">
        <f>TEXT(UsageTable[[#This Row],[Time]],"mm-dd")</f>
        <v>11-19</v>
      </c>
      <c r="H987" s="36" t="b" cm="1">
        <f t="array" ref="H987">OR(WEEKDAY(UsageTable[[#This Row],[Time]])={1,7},NOT(ISERROR(VLOOKUP(DATE(YEAR(UsageTable[[#This Row],[Time]]),MONTH(UsageTable[[#This Row],[Time]]),DAY(UsageTable[[#This Row],[Time]])),Holidays[Date],1,FALSE()))))</f>
        <v>0</v>
      </c>
      <c r="I9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9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8" spans="2:11" x14ac:dyDescent="0.3">
      <c r="B988" s="29">
        <v>44154</v>
      </c>
      <c r="C988" s="34">
        <v>44154.916666666664</v>
      </c>
      <c r="D988" s="31">
        <v>1.05</v>
      </c>
      <c r="E988" s="15"/>
      <c r="F988" s="15"/>
      <c r="G988" s="36" t="str">
        <f>TEXT(UsageTable[[#This Row],[Time]],"mm-dd")</f>
        <v>11-19</v>
      </c>
      <c r="H988" s="36" t="b" cm="1">
        <f t="array" ref="H988">OR(WEEKDAY(UsageTable[[#This Row],[Time]])={1,7},NOT(ISERROR(VLOOKUP(DATE(YEAR(UsageTable[[#This Row],[Time]]),MONTH(UsageTable[[#This Row],[Time]]),DAY(UsageTable[[#This Row],[Time]])),Holidays[Date],1,FALSE()))))</f>
        <v>0</v>
      </c>
      <c r="I9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9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89" spans="2:11" x14ac:dyDescent="0.3">
      <c r="B989" s="26">
        <v>44154</v>
      </c>
      <c r="C989" s="33">
        <v>44154.958333333336</v>
      </c>
      <c r="D989" s="28">
        <v>3.68</v>
      </c>
      <c r="E989" s="15"/>
      <c r="F989" s="15"/>
      <c r="G989" s="36" t="str">
        <f>TEXT(UsageTable[[#This Row],[Time]],"mm-dd")</f>
        <v>11-19</v>
      </c>
      <c r="H989" s="36" t="b" cm="1">
        <f t="array" ref="H989">OR(WEEKDAY(UsageTable[[#This Row],[Time]])={1,7},NOT(ISERROR(VLOOKUP(DATE(YEAR(UsageTable[[#This Row],[Time]]),MONTH(UsageTable[[#This Row],[Time]]),DAY(UsageTable[[#This Row],[Time]])),Holidays[Date],1,FALSE()))))</f>
        <v>0</v>
      </c>
      <c r="I9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3.68</v>
      </c>
      <c r="J9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0" spans="2:11" x14ac:dyDescent="0.3">
      <c r="B990" s="29">
        <v>44155</v>
      </c>
      <c r="C990" s="34">
        <v>44155</v>
      </c>
      <c r="D990" s="31">
        <v>3.91</v>
      </c>
      <c r="E990" s="15"/>
      <c r="F990" s="15"/>
      <c r="G990" s="36" t="str">
        <f>TEXT(UsageTable[[#This Row],[Time]],"mm-dd")</f>
        <v>11-20</v>
      </c>
      <c r="H990" s="36" t="b" cm="1">
        <f t="array" ref="H990">OR(WEEKDAY(UsageTable[[#This Row],[Time]])={1,7},NOT(ISERROR(VLOOKUP(DATE(YEAR(UsageTable[[#This Row],[Time]]),MONTH(UsageTable[[#This Row],[Time]]),DAY(UsageTable[[#This Row],[Time]])),Holidays[Date],1,FALSE()))))</f>
        <v>0</v>
      </c>
      <c r="I9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3.91</v>
      </c>
      <c r="J9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1" spans="2:11" x14ac:dyDescent="0.3">
      <c r="B991" s="26">
        <v>44155</v>
      </c>
      <c r="C991" s="33">
        <v>44155.041666666664</v>
      </c>
      <c r="D991" s="28">
        <v>0.38</v>
      </c>
      <c r="E991" s="15"/>
      <c r="F991" s="15"/>
      <c r="G991" s="36" t="str">
        <f>TEXT(UsageTable[[#This Row],[Time]],"mm-dd")</f>
        <v>11-20</v>
      </c>
      <c r="H991" s="36" t="b" cm="1">
        <f t="array" ref="H991">OR(WEEKDAY(UsageTable[[#This Row],[Time]])={1,7},NOT(ISERROR(VLOOKUP(DATE(YEAR(UsageTable[[#This Row],[Time]]),MONTH(UsageTable[[#This Row],[Time]]),DAY(UsageTable[[#This Row],[Time]])),Holidays[Date],1,FALSE()))))</f>
        <v>0</v>
      </c>
      <c r="I9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9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2" spans="2:11" x14ac:dyDescent="0.3">
      <c r="B992" s="29">
        <v>44155</v>
      </c>
      <c r="C992" s="34">
        <v>44155.083333333336</v>
      </c>
      <c r="D992" s="31">
        <v>1.08</v>
      </c>
      <c r="E992" s="15"/>
      <c r="F992" s="15"/>
      <c r="G992" s="36" t="str">
        <f>TEXT(UsageTable[[#This Row],[Time]],"mm-dd")</f>
        <v>11-20</v>
      </c>
      <c r="H992" s="36" t="b" cm="1">
        <f t="array" ref="H992">OR(WEEKDAY(UsageTable[[#This Row],[Time]])={1,7},NOT(ISERROR(VLOOKUP(DATE(YEAR(UsageTable[[#This Row],[Time]]),MONTH(UsageTable[[#This Row],[Time]]),DAY(UsageTable[[#This Row],[Time]])),Holidays[Date],1,FALSE()))))</f>
        <v>0</v>
      </c>
      <c r="I9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9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3" spans="2:11" x14ac:dyDescent="0.3">
      <c r="B993" s="26">
        <v>44155</v>
      </c>
      <c r="C993" s="33">
        <v>44155.125</v>
      </c>
      <c r="D993" s="28">
        <v>0.62</v>
      </c>
      <c r="E993" s="15"/>
      <c r="F993" s="15"/>
      <c r="G993" s="36" t="str">
        <f>TEXT(UsageTable[[#This Row],[Time]],"mm-dd")</f>
        <v>11-20</v>
      </c>
      <c r="H993" s="36" t="b" cm="1">
        <f t="array" ref="H993">OR(WEEKDAY(UsageTable[[#This Row],[Time]])={1,7},NOT(ISERROR(VLOOKUP(DATE(YEAR(UsageTable[[#This Row],[Time]]),MONTH(UsageTable[[#This Row],[Time]]),DAY(UsageTable[[#This Row],[Time]])),Holidays[Date],1,FALSE()))))</f>
        <v>0</v>
      </c>
      <c r="I9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9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4" spans="2:11" x14ac:dyDescent="0.3">
      <c r="B994" s="29">
        <v>44155</v>
      </c>
      <c r="C994" s="34">
        <v>44155.166666666664</v>
      </c>
      <c r="D994" s="31">
        <v>0.63</v>
      </c>
      <c r="E994" s="15"/>
      <c r="F994" s="15"/>
      <c r="G994" s="36" t="str">
        <f>TEXT(UsageTable[[#This Row],[Time]],"mm-dd")</f>
        <v>11-20</v>
      </c>
      <c r="H994" s="36" t="b" cm="1">
        <f t="array" ref="H994">OR(WEEKDAY(UsageTable[[#This Row],[Time]])={1,7},NOT(ISERROR(VLOOKUP(DATE(YEAR(UsageTable[[#This Row],[Time]]),MONTH(UsageTable[[#This Row],[Time]]),DAY(UsageTable[[#This Row],[Time]])),Holidays[Date],1,FALSE()))))</f>
        <v>0</v>
      </c>
      <c r="I9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9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5" spans="2:11" x14ac:dyDescent="0.3">
      <c r="B995" s="26">
        <v>44155</v>
      </c>
      <c r="C995" s="33">
        <v>44155.208333333336</v>
      </c>
      <c r="D995" s="28">
        <v>1.66</v>
      </c>
      <c r="E995" s="15"/>
      <c r="F995" s="15"/>
      <c r="G995" s="36" t="str">
        <f>TEXT(UsageTable[[#This Row],[Time]],"mm-dd")</f>
        <v>11-20</v>
      </c>
      <c r="H995" s="36" t="b" cm="1">
        <f t="array" ref="H995">OR(WEEKDAY(UsageTable[[#This Row],[Time]])={1,7},NOT(ISERROR(VLOOKUP(DATE(YEAR(UsageTable[[#This Row],[Time]]),MONTH(UsageTable[[#This Row],[Time]]),DAY(UsageTable[[#This Row],[Time]])),Holidays[Date],1,FALSE()))))</f>
        <v>0</v>
      </c>
      <c r="I9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1.66</v>
      </c>
      <c r="J9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6" spans="2:11" x14ac:dyDescent="0.3">
      <c r="B996" s="29">
        <v>44155</v>
      </c>
      <c r="C996" s="34">
        <v>44155.25</v>
      </c>
      <c r="D996" s="31">
        <v>3.19</v>
      </c>
      <c r="E996" s="15"/>
      <c r="F996" s="15"/>
      <c r="G996" s="36" t="str">
        <f>TEXT(UsageTable[[#This Row],[Time]],"mm-dd")</f>
        <v>11-20</v>
      </c>
      <c r="H996" s="36" t="b" cm="1">
        <f t="array" ref="H996">OR(WEEKDAY(UsageTable[[#This Row],[Time]])={1,7},NOT(ISERROR(VLOOKUP(DATE(YEAR(UsageTable[[#This Row],[Time]]),MONTH(UsageTable[[#This Row],[Time]]),DAY(UsageTable[[#This Row],[Time]])),Holidays[Date],1,FALSE()))))</f>
        <v>0</v>
      </c>
      <c r="I9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3.19</v>
      </c>
      <c r="J9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997" spans="2:11" x14ac:dyDescent="0.3">
      <c r="B997" s="26">
        <v>44155</v>
      </c>
      <c r="C997" s="33">
        <v>44155.291666666664</v>
      </c>
      <c r="D997" s="28">
        <v>2.2200000000000002</v>
      </c>
      <c r="E997" s="15"/>
      <c r="F997" s="15"/>
      <c r="G997" s="36" t="str">
        <f>TEXT(UsageTable[[#This Row],[Time]],"mm-dd")</f>
        <v>11-20</v>
      </c>
      <c r="H997" s="36" t="b" cm="1">
        <f t="array" ref="H997">OR(WEEKDAY(UsageTable[[#This Row],[Time]])={1,7},NOT(ISERROR(VLOOKUP(DATE(YEAR(UsageTable[[#This Row],[Time]]),MONTH(UsageTable[[#This Row],[Time]]),DAY(UsageTable[[#This Row],[Time]])),Holidays[Date],1,FALSE()))))</f>
        <v>0</v>
      </c>
      <c r="I9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2.2200000000000002</v>
      </c>
    </row>
    <row r="998" spans="2:11" x14ac:dyDescent="0.3">
      <c r="B998" s="29">
        <v>44155</v>
      </c>
      <c r="C998" s="34">
        <v>44155.333333333336</v>
      </c>
      <c r="D998" s="31">
        <v>3.44</v>
      </c>
      <c r="E998" s="15"/>
      <c r="F998" s="15"/>
      <c r="G998" s="36" t="str">
        <f>TEXT(UsageTable[[#This Row],[Time]],"mm-dd")</f>
        <v>11-20</v>
      </c>
      <c r="H998" s="36" t="b" cm="1">
        <f t="array" ref="H998">OR(WEEKDAY(UsageTable[[#This Row],[Time]])={1,7},NOT(ISERROR(VLOOKUP(DATE(YEAR(UsageTable[[#This Row],[Time]]),MONTH(UsageTable[[#This Row],[Time]]),DAY(UsageTable[[#This Row],[Time]])),Holidays[Date],1,FALSE()))))</f>
        <v>0</v>
      </c>
      <c r="I9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3.44</v>
      </c>
    </row>
    <row r="999" spans="2:11" x14ac:dyDescent="0.3">
      <c r="B999" s="26">
        <v>44155</v>
      </c>
      <c r="C999" s="33">
        <v>44155.375</v>
      </c>
      <c r="D999" s="28">
        <v>3.98</v>
      </c>
      <c r="E999" s="15"/>
      <c r="F999" s="15"/>
      <c r="G999" s="36" t="str">
        <f>TEXT(UsageTable[[#This Row],[Time]],"mm-dd")</f>
        <v>11-20</v>
      </c>
      <c r="H999" s="36" t="b" cm="1">
        <f t="array" ref="H999">OR(WEEKDAY(UsageTable[[#This Row],[Time]])={1,7},NOT(ISERROR(VLOOKUP(DATE(YEAR(UsageTable[[#This Row],[Time]]),MONTH(UsageTable[[#This Row],[Time]]),DAY(UsageTable[[#This Row],[Time]])),Holidays[Date],1,FALSE()))))</f>
        <v>0</v>
      </c>
      <c r="I9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9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9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3.98</v>
      </c>
    </row>
    <row r="1000" spans="2:11" x14ac:dyDescent="0.3">
      <c r="B1000" s="29">
        <v>44155</v>
      </c>
      <c r="C1000" s="34">
        <v>44155.416666666664</v>
      </c>
      <c r="D1000" s="31">
        <v>2.17</v>
      </c>
      <c r="E1000" s="15"/>
      <c r="F1000" s="15"/>
      <c r="G1000" s="36" t="str">
        <f>TEXT(UsageTable[[#This Row],[Time]],"mm-dd")</f>
        <v>11-20</v>
      </c>
      <c r="H1000" s="36" t="b" cm="1">
        <f t="array" ref="H1000">OR(WEEKDAY(UsageTable[[#This Row],[Time]])={1,7},NOT(ISERROR(VLOOKUP(DATE(YEAR(UsageTable[[#This Row],[Time]]),MONTH(UsageTable[[#This Row],[Time]]),DAY(UsageTable[[#This Row],[Time]])),Holidays[Date],1,FALSE()))))</f>
        <v>0</v>
      </c>
      <c r="I10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2.17</v>
      </c>
    </row>
    <row r="1001" spans="2:11" x14ac:dyDescent="0.3">
      <c r="B1001" s="26">
        <v>44155</v>
      </c>
      <c r="C1001" s="33">
        <v>44155.458333333336</v>
      </c>
      <c r="D1001" s="28">
        <v>2.29</v>
      </c>
      <c r="E1001" s="15"/>
      <c r="F1001" s="15"/>
      <c r="G1001" s="36" t="str">
        <f>TEXT(UsageTable[[#This Row],[Time]],"mm-dd")</f>
        <v>11-20</v>
      </c>
      <c r="H1001" s="36" t="b" cm="1">
        <f t="array" ref="H1001">OR(WEEKDAY(UsageTable[[#This Row],[Time]])={1,7},NOT(ISERROR(VLOOKUP(DATE(YEAR(UsageTable[[#This Row],[Time]]),MONTH(UsageTable[[#This Row],[Time]]),DAY(UsageTable[[#This Row],[Time]])),Holidays[Date],1,FALSE()))))</f>
        <v>0</v>
      </c>
      <c r="I10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v>
      </c>
      <c r="K10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2" spans="2:11" x14ac:dyDescent="0.3">
      <c r="B1002" s="29">
        <v>44155</v>
      </c>
      <c r="C1002" s="34">
        <v>44155.5</v>
      </c>
      <c r="D1002" s="31">
        <v>1.1000000000000001</v>
      </c>
      <c r="E1002" s="15"/>
      <c r="F1002" s="15"/>
      <c r="G1002" s="36" t="str">
        <f>TEXT(UsageTable[[#This Row],[Time]],"mm-dd")</f>
        <v>11-20</v>
      </c>
      <c r="H1002" s="36" t="b" cm="1">
        <f t="array" ref="H1002">OR(WEEKDAY(UsageTable[[#This Row],[Time]])={1,7},NOT(ISERROR(VLOOKUP(DATE(YEAR(UsageTable[[#This Row],[Time]]),MONTH(UsageTable[[#This Row],[Time]]),DAY(UsageTable[[#This Row],[Time]])),Holidays[Date],1,FALSE()))))</f>
        <v>0</v>
      </c>
      <c r="I10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1.1000000000000001</v>
      </c>
      <c r="K10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3" spans="2:11" x14ac:dyDescent="0.3">
      <c r="B1003" s="26">
        <v>44155</v>
      </c>
      <c r="C1003" s="33">
        <v>44155.541666666664</v>
      </c>
      <c r="D1003" s="28">
        <v>2.2999999999999998</v>
      </c>
      <c r="E1003" s="15"/>
      <c r="F1003" s="15"/>
      <c r="G1003" s="36" t="str">
        <f>TEXT(UsageTable[[#This Row],[Time]],"mm-dd")</f>
        <v>11-20</v>
      </c>
      <c r="H1003" s="36" t="b" cm="1">
        <f t="array" ref="H1003">OR(WEEKDAY(UsageTable[[#This Row],[Time]])={1,7},NOT(ISERROR(VLOOKUP(DATE(YEAR(UsageTable[[#This Row],[Time]]),MONTH(UsageTable[[#This Row],[Time]]),DAY(UsageTable[[#This Row],[Time]])),Holidays[Date],1,FALSE()))))</f>
        <v>0</v>
      </c>
      <c r="I10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2.2999999999999998</v>
      </c>
      <c r="K10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4" spans="2:11" x14ac:dyDescent="0.3">
      <c r="B1004" s="29">
        <v>44155</v>
      </c>
      <c r="C1004" s="34">
        <v>44155.583333333336</v>
      </c>
      <c r="D1004" s="31">
        <v>1.64</v>
      </c>
      <c r="E1004" s="15"/>
      <c r="F1004" s="15"/>
      <c r="G1004" s="36" t="str">
        <f>TEXT(UsageTable[[#This Row],[Time]],"mm-dd")</f>
        <v>11-20</v>
      </c>
      <c r="H1004" s="36" t="b" cm="1">
        <f t="array" ref="H1004">OR(WEEKDAY(UsageTable[[#This Row],[Time]])={1,7},NOT(ISERROR(VLOOKUP(DATE(YEAR(UsageTable[[#This Row],[Time]]),MONTH(UsageTable[[#This Row],[Time]]),DAY(UsageTable[[#This Row],[Time]])),Holidays[Date],1,FALSE()))))</f>
        <v>0</v>
      </c>
      <c r="I10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1.64</v>
      </c>
      <c r="K10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5" spans="2:11" x14ac:dyDescent="0.3">
      <c r="B1005" s="26">
        <v>44155</v>
      </c>
      <c r="C1005" s="33">
        <v>44155.625</v>
      </c>
      <c r="D1005" s="28">
        <v>1.6</v>
      </c>
      <c r="E1005" s="15"/>
      <c r="F1005" s="15"/>
      <c r="G1005" s="36" t="str">
        <f>TEXT(UsageTable[[#This Row],[Time]],"mm-dd")</f>
        <v>11-20</v>
      </c>
      <c r="H1005" s="36" t="b" cm="1">
        <f t="array" ref="H1005">OR(WEEKDAY(UsageTable[[#This Row],[Time]])={1,7},NOT(ISERROR(VLOOKUP(DATE(YEAR(UsageTable[[#This Row],[Time]]),MONTH(UsageTable[[#This Row],[Time]]),DAY(UsageTable[[#This Row],[Time]])),Holidays[Date],1,FALSE()))))</f>
        <v>0</v>
      </c>
      <c r="I10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v>
      </c>
      <c r="K10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6" spans="2:11" x14ac:dyDescent="0.3">
      <c r="B1006" s="29">
        <v>44155</v>
      </c>
      <c r="C1006" s="34">
        <v>44155.666666666664</v>
      </c>
      <c r="D1006" s="31">
        <v>5.55</v>
      </c>
      <c r="E1006" s="15"/>
      <c r="F1006" s="15"/>
      <c r="G1006" s="36" t="str">
        <f>TEXT(UsageTable[[#This Row],[Time]],"mm-dd")</f>
        <v>11-20</v>
      </c>
      <c r="H1006" s="36" t="b" cm="1">
        <f t="array" ref="H1006">OR(WEEKDAY(UsageTable[[#This Row],[Time]])={1,7},NOT(ISERROR(VLOOKUP(DATE(YEAR(UsageTable[[#This Row],[Time]]),MONTH(UsageTable[[#This Row],[Time]]),DAY(UsageTable[[#This Row],[Time]])),Holidays[Date],1,FALSE()))))</f>
        <v>0</v>
      </c>
      <c r="I10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5.55</v>
      </c>
      <c r="K10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07" spans="2:11" x14ac:dyDescent="0.3">
      <c r="B1007" s="26">
        <v>44155</v>
      </c>
      <c r="C1007" s="33">
        <v>44155.708333333336</v>
      </c>
      <c r="D1007" s="28">
        <v>2.2599999999999998</v>
      </c>
      <c r="E1007" s="15"/>
      <c r="F1007" s="15"/>
      <c r="G1007" s="36" t="str">
        <f>TEXT(UsageTable[[#This Row],[Time]],"mm-dd")</f>
        <v>11-20</v>
      </c>
      <c r="H1007" s="36" t="b" cm="1">
        <f t="array" ref="H1007">OR(WEEKDAY(UsageTable[[#This Row],[Time]])={1,7},NOT(ISERROR(VLOOKUP(DATE(YEAR(UsageTable[[#This Row],[Time]]),MONTH(UsageTable[[#This Row],[Time]]),DAY(UsageTable[[#This Row],[Time]])),Holidays[Date],1,FALSE()))))</f>
        <v>0</v>
      </c>
      <c r="I10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2.2599999999999998</v>
      </c>
    </row>
    <row r="1008" spans="2:11" x14ac:dyDescent="0.3">
      <c r="B1008" s="29">
        <v>44155</v>
      </c>
      <c r="C1008" s="34">
        <v>44155.75</v>
      </c>
      <c r="D1008" s="31">
        <v>2.63</v>
      </c>
      <c r="E1008" s="15"/>
      <c r="F1008" s="15"/>
      <c r="G1008" s="36" t="str">
        <f>TEXT(UsageTable[[#This Row],[Time]],"mm-dd")</f>
        <v>11-20</v>
      </c>
      <c r="H1008" s="36" t="b" cm="1">
        <f t="array" ref="H1008">OR(WEEKDAY(UsageTable[[#This Row],[Time]])={1,7},NOT(ISERROR(VLOOKUP(DATE(YEAR(UsageTable[[#This Row],[Time]]),MONTH(UsageTable[[#This Row],[Time]]),DAY(UsageTable[[#This Row],[Time]])),Holidays[Date],1,FALSE()))))</f>
        <v>0</v>
      </c>
      <c r="I10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2.63</v>
      </c>
    </row>
    <row r="1009" spans="2:11" x14ac:dyDescent="0.3">
      <c r="B1009" s="26">
        <v>44155</v>
      </c>
      <c r="C1009" s="33">
        <v>44155.791666666664</v>
      </c>
      <c r="D1009" s="28">
        <v>2.44</v>
      </c>
      <c r="E1009" s="15"/>
      <c r="F1009" s="15"/>
      <c r="G1009" s="36" t="str">
        <f>TEXT(UsageTable[[#This Row],[Time]],"mm-dd")</f>
        <v>11-20</v>
      </c>
      <c r="H1009" s="36" t="b" cm="1">
        <f t="array" ref="H1009">OR(WEEKDAY(UsageTable[[#This Row],[Time]])={1,7},NOT(ISERROR(VLOOKUP(DATE(YEAR(UsageTable[[#This Row],[Time]]),MONTH(UsageTable[[#This Row],[Time]]),DAY(UsageTable[[#This Row],[Time]])),Holidays[Date],1,FALSE()))))</f>
        <v>0</v>
      </c>
      <c r="I10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2.44</v>
      </c>
      <c r="J10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0" spans="2:11" x14ac:dyDescent="0.3">
      <c r="B1010" s="29">
        <v>44155</v>
      </c>
      <c r="C1010" s="34">
        <v>44155.833333333336</v>
      </c>
      <c r="D1010" s="31">
        <v>1.1100000000000001</v>
      </c>
      <c r="E1010" s="15"/>
      <c r="F1010" s="15"/>
      <c r="G1010" s="36" t="str">
        <f>TEXT(UsageTable[[#This Row],[Time]],"mm-dd")</f>
        <v>11-20</v>
      </c>
      <c r="H1010" s="36" t="b" cm="1">
        <f t="array" ref="H1010">OR(WEEKDAY(UsageTable[[#This Row],[Time]])={1,7},NOT(ISERROR(VLOOKUP(DATE(YEAR(UsageTable[[#This Row],[Time]]),MONTH(UsageTable[[#This Row],[Time]]),DAY(UsageTable[[#This Row],[Time]])),Holidays[Date],1,FALSE()))))</f>
        <v>0</v>
      </c>
      <c r="I10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10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1" spans="2:11" x14ac:dyDescent="0.3">
      <c r="B1011" s="26">
        <v>44155</v>
      </c>
      <c r="C1011" s="33">
        <v>44155.875</v>
      </c>
      <c r="D1011" s="28">
        <v>0.99</v>
      </c>
      <c r="E1011" s="15"/>
      <c r="F1011" s="15"/>
      <c r="G1011" s="36" t="str">
        <f>TEXT(UsageTable[[#This Row],[Time]],"mm-dd")</f>
        <v>11-20</v>
      </c>
      <c r="H1011" s="36" t="b" cm="1">
        <f t="array" ref="H1011">OR(WEEKDAY(UsageTable[[#This Row],[Time]])={1,7},NOT(ISERROR(VLOOKUP(DATE(YEAR(UsageTable[[#This Row],[Time]]),MONTH(UsageTable[[#This Row],[Time]]),DAY(UsageTable[[#This Row],[Time]])),Holidays[Date],1,FALSE()))))</f>
        <v>0</v>
      </c>
      <c r="I10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10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2" spans="2:11" x14ac:dyDescent="0.3">
      <c r="B1012" s="29">
        <v>44155</v>
      </c>
      <c r="C1012" s="34">
        <v>44155.916666666664</v>
      </c>
      <c r="D1012" s="31">
        <v>0.84</v>
      </c>
      <c r="E1012" s="15"/>
      <c r="F1012" s="15"/>
      <c r="G1012" s="36" t="str">
        <f>TEXT(UsageTable[[#This Row],[Time]],"mm-dd")</f>
        <v>11-20</v>
      </c>
      <c r="H1012" s="36" t="b" cm="1">
        <f t="array" ref="H1012">OR(WEEKDAY(UsageTable[[#This Row],[Time]])={1,7},NOT(ISERROR(VLOOKUP(DATE(YEAR(UsageTable[[#This Row],[Time]]),MONTH(UsageTable[[#This Row],[Time]]),DAY(UsageTable[[#This Row],[Time]])),Holidays[Date],1,FALSE()))))</f>
        <v>0</v>
      </c>
      <c r="I10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10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3" spans="2:11" x14ac:dyDescent="0.3">
      <c r="B1013" s="26">
        <v>44155</v>
      </c>
      <c r="C1013" s="33">
        <v>44155.958333333336</v>
      </c>
      <c r="D1013" s="28">
        <v>0.33</v>
      </c>
      <c r="E1013" s="15"/>
      <c r="F1013" s="15"/>
      <c r="G1013" s="36" t="str">
        <f>TEXT(UsageTable[[#This Row],[Time]],"mm-dd")</f>
        <v>11-20</v>
      </c>
      <c r="H1013" s="36" t="b" cm="1">
        <f t="array" ref="H1013">OR(WEEKDAY(UsageTable[[#This Row],[Time]])={1,7},NOT(ISERROR(VLOOKUP(DATE(YEAR(UsageTable[[#This Row],[Time]]),MONTH(UsageTable[[#This Row],[Time]]),DAY(UsageTable[[#This Row],[Time]])),Holidays[Date],1,FALSE()))))</f>
        <v>0</v>
      </c>
      <c r="I10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0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4" spans="2:11" x14ac:dyDescent="0.3">
      <c r="B1014" s="29">
        <v>44156</v>
      </c>
      <c r="C1014" s="34">
        <v>44156</v>
      </c>
      <c r="D1014" s="31">
        <v>0.36</v>
      </c>
      <c r="E1014" s="15"/>
      <c r="F1014" s="15"/>
      <c r="G1014" s="36" t="str">
        <f>TEXT(UsageTable[[#This Row],[Time]],"mm-dd")</f>
        <v>11-21</v>
      </c>
      <c r="H1014" s="36" t="b" cm="1">
        <f t="array" ref="H1014">OR(WEEKDAY(UsageTable[[#This Row],[Time]])={1,7},NOT(ISERROR(VLOOKUP(DATE(YEAR(UsageTable[[#This Row],[Time]]),MONTH(UsageTable[[#This Row],[Time]]),DAY(UsageTable[[#This Row],[Time]])),Holidays[Date],1,FALSE()))))</f>
        <v>1</v>
      </c>
      <c r="I10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0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5" spans="2:11" x14ac:dyDescent="0.3">
      <c r="B1015" s="26">
        <v>44156</v>
      </c>
      <c r="C1015" s="33">
        <v>44156.041666666664</v>
      </c>
      <c r="D1015" s="28">
        <v>0.73</v>
      </c>
      <c r="E1015" s="15"/>
      <c r="F1015" s="15"/>
      <c r="G1015" s="36" t="str">
        <f>TEXT(UsageTable[[#This Row],[Time]],"mm-dd")</f>
        <v>11-21</v>
      </c>
      <c r="H1015" s="36" t="b" cm="1">
        <f t="array" ref="H1015">OR(WEEKDAY(UsageTable[[#This Row],[Time]])={1,7},NOT(ISERROR(VLOOKUP(DATE(YEAR(UsageTable[[#This Row],[Time]]),MONTH(UsageTable[[#This Row],[Time]]),DAY(UsageTable[[#This Row],[Time]])),Holidays[Date],1,FALSE()))))</f>
        <v>1</v>
      </c>
      <c r="I10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10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6" spans="2:11" x14ac:dyDescent="0.3">
      <c r="B1016" s="29">
        <v>44156</v>
      </c>
      <c r="C1016" s="34">
        <v>44156.083333333336</v>
      </c>
      <c r="D1016" s="31">
        <v>0.35</v>
      </c>
      <c r="E1016" s="15"/>
      <c r="F1016" s="15"/>
      <c r="G1016" s="36" t="str">
        <f>TEXT(UsageTable[[#This Row],[Time]],"mm-dd")</f>
        <v>11-21</v>
      </c>
      <c r="H1016" s="36" t="b" cm="1">
        <f t="array" ref="H1016">OR(WEEKDAY(UsageTable[[#This Row],[Time]])={1,7},NOT(ISERROR(VLOOKUP(DATE(YEAR(UsageTable[[#This Row],[Time]]),MONTH(UsageTable[[#This Row],[Time]]),DAY(UsageTable[[#This Row],[Time]])),Holidays[Date],1,FALSE()))))</f>
        <v>1</v>
      </c>
      <c r="I10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0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7" spans="2:11" x14ac:dyDescent="0.3">
      <c r="B1017" s="26">
        <v>44156</v>
      </c>
      <c r="C1017" s="33">
        <v>44156.125</v>
      </c>
      <c r="D1017" s="28">
        <v>0.32</v>
      </c>
      <c r="E1017" s="15"/>
      <c r="F1017" s="15"/>
      <c r="G1017" s="36" t="str">
        <f>TEXT(UsageTable[[#This Row],[Time]],"mm-dd")</f>
        <v>11-21</v>
      </c>
      <c r="H1017" s="36" t="b" cm="1">
        <f t="array" ref="H1017">OR(WEEKDAY(UsageTable[[#This Row],[Time]])={1,7},NOT(ISERROR(VLOOKUP(DATE(YEAR(UsageTable[[#This Row],[Time]]),MONTH(UsageTable[[#This Row],[Time]]),DAY(UsageTable[[#This Row],[Time]])),Holidays[Date],1,FALSE()))))</f>
        <v>1</v>
      </c>
      <c r="I10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0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8" spans="2:11" x14ac:dyDescent="0.3">
      <c r="B1018" s="29">
        <v>44156</v>
      </c>
      <c r="C1018" s="34">
        <v>44156.166666666664</v>
      </c>
      <c r="D1018" s="31">
        <v>0.37</v>
      </c>
      <c r="E1018" s="15"/>
      <c r="F1018" s="15"/>
      <c r="G1018" s="36" t="str">
        <f>TEXT(UsageTable[[#This Row],[Time]],"mm-dd")</f>
        <v>11-21</v>
      </c>
      <c r="H1018" s="36" t="b" cm="1">
        <f t="array" ref="H1018">OR(WEEKDAY(UsageTable[[#This Row],[Time]])={1,7},NOT(ISERROR(VLOOKUP(DATE(YEAR(UsageTable[[#This Row],[Time]]),MONTH(UsageTable[[#This Row],[Time]]),DAY(UsageTable[[#This Row],[Time]])),Holidays[Date],1,FALSE()))))</f>
        <v>1</v>
      </c>
      <c r="I10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0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19" spans="2:11" x14ac:dyDescent="0.3">
      <c r="B1019" s="26">
        <v>44156</v>
      </c>
      <c r="C1019" s="33">
        <v>44156.208333333336</v>
      </c>
      <c r="D1019" s="28">
        <v>0.7</v>
      </c>
      <c r="E1019" s="15"/>
      <c r="F1019" s="15"/>
      <c r="G1019" s="36" t="str">
        <f>TEXT(UsageTable[[#This Row],[Time]],"mm-dd")</f>
        <v>11-21</v>
      </c>
      <c r="H1019" s="36" t="b" cm="1">
        <f t="array" ref="H1019">OR(WEEKDAY(UsageTable[[#This Row],[Time]])={1,7},NOT(ISERROR(VLOOKUP(DATE(YEAR(UsageTable[[#This Row],[Time]]),MONTH(UsageTable[[#This Row],[Time]]),DAY(UsageTable[[#This Row],[Time]])),Holidays[Date],1,FALSE()))))</f>
        <v>1</v>
      </c>
      <c r="I10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10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0" spans="2:11" x14ac:dyDescent="0.3">
      <c r="B1020" s="29">
        <v>44156</v>
      </c>
      <c r="C1020" s="34">
        <v>44156.25</v>
      </c>
      <c r="D1020" s="31">
        <v>1.04</v>
      </c>
      <c r="E1020" s="15"/>
      <c r="F1020" s="15"/>
      <c r="G1020" s="36" t="str">
        <f>TEXT(UsageTable[[#This Row],[Time]],"mm-dd")</f>
        <v>11-21</v>
      </c>
      <c r="H1020" s="36" t="b" cm="1">
        <f t="array" ref="H1020">OR(WEEKDAY(UsageTable[[#This Row],[Time]])={1,7},NOT(ISERROR(VLOOKUP(DATE(YEAR(UsageTable[[#This Row],[Time]]),MONTH(UsageTable[[#This Row],[Time]]),DAY(UsageTable[[#This Row],[Time]])),Holidays[Date],1,FALSE()))))</f>
        <v>1</v>
      </c>
      <c r="I10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10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1" spans="2:11" x14ac:dyDescent="0.3">
      <c r="B1021" s="26">
        <v>44156</v>
      </c>
      <c r="C1021" s="33">
        <v>44156.291666666664</v>
      </c>
      <c r="D1021" s="28">
        <v>1.73</v>
      </c>
      <c r="E1021" s="15"/>
      <c r="F1021" s="15"/>
      <c r="G1021" s="36" t="str">
        <f>TEXT(UsageTable[[#This Row],[Time]],"mm-dd")</f>
        <v>11-21</v>
      </c>
      <c r="H1021" s="36" t="b" cm="1">
        <f t="array" ref="H1021">OR(WEEKDAY(UsageTable[[#This Row],[Time]])={1,7},NOT(ISERROR(VLOOKUP(DATE(YEAR(UsageTable[[#This Row],[Time]]),MONTH(UsageTable[[#This Row],[Time]]),DAY(UsageTable[[#This Row],[Time]])),Holidays[Date],1,FALSE()))))</f>
        <v>1</v>
      </c>
      <c r="I10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10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2" spans="2:11" x14ac:dyDescent="0.3">
      <c r="B1022" s="29">
        <v>44156</v>
      </c>
      <c r="C1022" s="34">
        <v>44156.333333333336</v>
      </c>
      <c r="D1022" s="31">
        <v>4.26</v>
      </c>
      <c r="E1022" s="15"/>
      <c r="F1022" s="15"/>
      <c r="G1022" s="36" t="str">
        <f>TEXT(UsageTable[[#This Row],[Time]],"mm-dd")</f>
        <v>11-21</v>
      </c>
      <c r="H1022" s="36" t="b" cm="1">
        <f t="array" ref="H1022">OR(WEEKDAY(UsageTable[[#This Row],[Time]])={1,7},NOT(ISERROR(VLOOKUP(DATE(YEAR(UsageTable[[#This Row],[Time]]),MONTH(UsageTable[[#This Row],[Time]]),DAY(UsageTable[[#This Row],[Time]])),Holidays[Date],1,FALSE()))))</f>
        <v>1</v>
      </c>
      <c r="I10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4.26</v>
      </c>
      <c r="J10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3" spans="2:11" x14ac:dyDescent="0.3">
      <c r="B1023" s="26">
        <v>44156</v>
      </c>
      <c r="C1023" s="33">
        <v>44156.375</v>
      </c>
      <c r="D1023" s="28">
        <v>3.83</v>
      </c>
      <c r="E1023" s="15"/>
      <c r="F1023" s="15"/>
      <c r="G1023" s="36" t="str">
        <f>TEXT(UsageTable[[#This Row],[Time]],"mm-dd")</f>
        <v>11-21</v>
      </c>
      <c r="H1023" s="36" t="b" cm="1">
        <f t="array" ref="H1023">OR(WEEKDAY(UsageTable[[#This Row],[Time]])={1,7},NOT(ISERROR(VLOOKUP(DATE(YEAR(UsageTable[[#This Row],[Time]]),MONTH(UsageTable[[#This Row],[Time]]),DAY(UsageTable[[#This Row],[Time]])),Holidays[Date],1,FALSE()))))</f>
        <v>1</v>
      </c>
      <c r="I10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3.83</v>
      </c>
      <c r="J10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4" spans="2:11" x14ac:dyDescent="0.3">
      <c r="B1024" s="29">
        <v>44156</v>
      </c>
      <c r="C1024" s="34">
        <v>44156.416666666664</v>
      </c>
      <c r="D1024" s="31">
        <v>2.0299999999999998</v>
      </c>
      <c r="E1024" s="15"/>
      <c r="F1024" s="15"/>
      <c r="G1024" s="36" t="str">
        <f>TEXT(UsageTable[[#This Row],[Time]],"mm-dd")</f>
        <v>11-21</v>
      </c>
      <c r="H1024" s="36" t="b" cm="1">
        <f t="array" ref="H1024">OR(WEEKDAY(UsageTable[[#This Row],[Time]])={1,7},NOT(ISERROR(VLOOKUP(DATE(YEAR(UsageTable[[#This Row],[Time]]),MONTH(UsageTable[[#This Row],[Time]]),DAY(UsageTable[[#This Row],[Time]])),Holidays[Date],1,FALSE()))))</f>
        <v>1</v>
      </c>
      <c r="I10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2.0299999999999998</v>
      </c>
      <c r="J10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5" spans="2:11" x14ac:dyDescent="0.3">
      <c r="B1025" s="26">
        <v>44156</v>
      </c>
      <c r="C1025" s="33">
        <v>44156.458333333336</v>
      </c>
      <c r="D1025" s="28">
        <v>1.26</v>
      </c>
      <c r="E1025" s="15"/>
      <c r="F1025" s="15"/>
      <c r="G1025" s="36" t="str">
        <f>TEXT(UsageTable[[#This Row],[Time]],"mm-dd")</f>
        <v>11-21</v>
      </c>
      <c r="H1025" s="36" t="b" cm="1">
        <f t="array" ref="H1025">OR(WEEKDAY(UsageTable[[#This Row],[Time]])={1,7},NOT(ISERROR(VLOOKUP(DATE(YEAR(UsageTable[[#This Row],[Time]]),MONTH(UsageTable[[#This Row],[Time]]),DAY(UsageTable[[#This Row],[Time]])),Holidays[Date],1,FALSE()))))</f>
        <v>1</v>
      </c>
      <c r="I10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10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6" spans="2:11" x14ac:dyDescent="0.3">
      <c r="B1026" s="29">
        <v>44156</v>
      </c>
      <c r="C1026" s="34">
        <v>44156.5</v>
      </c>
      <c r="D1026" s="31">
        <v>2.52</v>
      </c>
      <c r="E1026" s="15"/>
      <c r="F1026" s="15"/>
      <c r="G1026" s="36" t="str">
        <f>TEXT(UsageTable[[#This Row],[Time]],"mm-dd")</f>
        <v>11-21</v>
      </c>
      <c r="H1026" s="36" t="b" cm="1">
        <f t="array" ref="H1026">OR(WEEKDAY(UsageTable[[#This Row],[Time]])={1,7},NOT(ISERROR(VLOOKUP(DATE(YEAR(UsageTable[[#This Row],[Time]]),MONTH(UsageTable[[#This Row],[Time]]),DAY(UsageTable[[#This Row],[Time]])),Holidays[Date],1,FALSE()))))</f>
        <v>1</v>
      </c>
      <c r="I10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10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7" spans="2:11" x14ac:dyDescent="0.3">
      <c r="B1027" s="26">
        <v>44156</v>
      </c>
      <c r="C1027" s="33">
        <v>44156.541666666664</v>
      </c>
      <c r="D1027" s="28">
        <v>2.1</v>
      </c>
      <c r="E1027" s="15"/>
      <c r="F1027" s="15"/>
      <c r="G1027" s="36" t="str">
        <f>TEXT(UsageTable[[#This Row],[Time]],"mm-dd")</f>
        <v>11-21</v>
      </c>
      <c r="H1027" s="36" t="b" cm="1">
        <f t="array" ref="H1027">OR(WEEKDAY(UsageTable[[#This Row],[Time]])={1,7},NOT(ISERROR(VLOOKUP(DATE(YEAR(UsageTable[[#This Row],[Time]]),MONTH(UsageTable[[#This Row],[Time]]),DAY(UsageTable[[#This Row],[Time]])),Holidays[Date],1,FALSE()))))</f>
        <v>1</v>
      </c>
      <c r="I10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10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8" spans="2:11" x14ac:dyDescent="0.3">
      <c r="B1028" s="29">
        <v>44156</v>
      </c>
      <c r="C1028" s="34">
        <v>44156.583333333336</v>
      </c>
      <c r="D1028" s="31">
        <v>4.45</v>
      </c>
      <c r="E1028" s="15"/>
      <c r="F1028" s="15"/>
      <c r="G1028" s="36" t="str">
        <f>TEXT(UsageTable[[#This Row],[Time]],"mm-dd")</f>
        <v>11-21</v>
      </c>
      <c r="H1028" s="36" t="b" cm="1">
        <f t="array" ref="H1028">OR(WEEKDAY(UsageTable[[#This Row],[Time]])={1,7},NOT(ISERROR(VLOOKUP(DATE(YEAR(UsageTable[[#This Row],[Time]]),MONTH(UsageTable[[#This Row],[Time]]),DAY(UsageTable[[#This Row],[Time]])),Holidays[Date],1,FALSE()))))</f>
        <v>1</v>
      </c>
      <c r="I10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4.45</v>
      </c>
      <c r="J10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29" spans="2:11" x14ac:dyDescent="0.3">
      <c r="B1029" s="26">
        <v>44156</v>
      </c>
      <c r="C1029" s="33">
        <v>44156.625</v>
      </c>
      <c r="D1029" s="28">
        <v>0.74</v>
      </c>
      <c r="E1029" s="15"/>
      <c r="F1029" s="15"/>
      <c r="G1029" s="36" t="str">
        <f>TEXT(UsageTable[[#This Row],[Time]],"mm-dd")</f>
        <v>11-21</v>
      </c>
      <c r="H1029" s="36" t="b" cm="1">
        <f t="array" ref="H1029">OR(WEEKDAY(UsageTable[[#This Row],[Time]])={1,7},NOT(ISERROR(VLOOKUP(DATE(YEAR(UsageTable[[#This Row],[Time]]),MONTH(UsageTable[[#This Row],[Time]]),DAY(UsageTable[[#This Row],[Time]])),Holidays[Date],1,FALSE()))))</f>
        <v>1</v>
      </c>
      <c r="I10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0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0" spans="2:11" x14ac:dyDescent="0.3">
      <c r="B1030" s="29">
        <v>44156</v>
      </c>
      <c r="C1030" s="34">
        <v>44156.666666666664</v>
      </c>
      <c r="D1030" s="31">
        <v>2.11</v>
      </c>
      <c r="E1030" s="15"/>
      <c r="F1030" s="15"/>
      <c r="G1030" s="36" t="str">
        <f>TEXT(UsageTable[[#This Row],[Time]],"mm-dd")</f>
        <v>11-21</v>
      </c>
      <c r="H1030" s="36" t="b" cm="1">
        <f t="array" ref="H1030">OR(WEEKDAY(UsageTable[[#This Row],[Time]])={1,7},NOT(ISERROR(VLOOKUP(DATE(YEAR(UsageTable[[#This Row],[Time]]),MONTH(UsageTable[[#This Row],[Time]]),DAY(UsageTable[[#This Row],[Time]])),Holidays[Date],1,FALSE()))))</f>
        <v>1</v>
      </c>
      <c r="I10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10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1" spans="2:11" x14ac:dyDescent="0.3">
      <c r="B1031" s="26">
        <v>44156</v>
      </c>
      <c r="C1031" s="33">
        <v>44156.708333333336</v>
      </c>
      <c r="D1031" s="28">
        <v>2.06</v>
      </c>
      <c r="E1031" s="15"/>
      <c r="F1031" s="15"/>
      <c r="G1031" s="36" t="str">
        <f>TEXT(UsageTable[[#This Row],[Time]],"mm-dd")</f>
        <v>11-21</v>
      </c>
      <c r="H1031" s="36" t="b" cm="1">
        <f t="array" ref="H1031">OR(WEEKDAY(UsageTable[[#This Row],[Time]])={1,7},NOT(ISERROR(VLOOKUP(DATE(YEAR(UsageTable[[#This Row],[Time]]),MONTH(UsageTable[[#This Row],[Time]]),DAY(UsageTable[[#This Row],[Time]])),Holidays[Date],1,FALSE()))))</f>
        <v>1</v>
      </c>
      <c r="I10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v>
      </c>
      <c r="J10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2" spans="2:11" x14ac:dyDescent="0.3">
      <c r="B1032" s="29">
        <v>44156</v>
      </c>
      <c r="C1032" s="34">
        <v>44156.75</v>
      </c>
      <c r="D1032" s="31">
        <v>1.89</v>
      </c>
      <c r="E1032" s="15"/>
      <c r="F1032" s="15"/>
      <c r="G1032" s="36" t="str">
        <f>TEXT(UsageTable[[#This Row],[Time]],"mm-dd")</f>
        <v>11-21</v>
      </c>
      <c r="H1032" s="36" t="b" cm="1">
        <f t="array" ref="H1032">OR(WEEKDAY(UsageTable[[#This Row],[Time]])={1,7},NOT(ISERROR(VLOOKUP(DATE(YEAR(UsageTable[[#This Row],[Time]]),MONTH(UsageTable[[#This Row],[Time]]),DAY(UsageTable[[#This Row],[Time]])),Holidays[Date],1,FALSE()))))</f>
        <v>1</v>
      </c>
      <c r="I10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1.89</v>
      </c>
      <c r="J10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3" spans="2:11" x14ac:dyDescent="0.3">
      <c r="B1033" s="26">
        <v>44156</v>
      </c>
      <c r="C1033" s="33">
        <v>44156.791666666664</v>
      </c>
      <c r="D1033" s="28">
        <v>1.31</v>
      </c>
      <c r="E1033" s="15"/>
      <c r="F1033" s="15"/>
      <c r="G1033" s="36" t="str">
        <f>TEXT(UsageTable[[#This Row],[Time]],"mm-dd")</f>
        <v>11-21</v>
      </c>
      <c r="H1033" s="36" t="b" cm="1">
        <f t="array" ref="H1033">OR(WEEKDAY(UsageTable[[#This Row],[Time]])={1,7},NOT(ISERROR(VLOOKUP(DATE(YEAR(UsageTable[[#This Row],[Time]]),MONTH(UsageTable[[#This Row],[Time]]),DAY(UsageTable[[#This Row],[Time]])),Holidays[Date],1,FALSE()))))</f>
        <v>1</v>
      </c>
      <c r="I10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1.31</v>
      </c>
      <c r="J10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4" spans="2:11" x14ac:dyDescent="0.3">
      <c r="B1034" s="29">
        <v>44156</v>
      </c>
      <c r="C1034" s="34">
        <v>44156.833333333336</v>
      </c>
      <c r="D1034" s="31">
        <v>1.73</v>
      </c>
      <c r="E1034" s="15"/>
      <c r="F1034" s="15"/>
      <c r="G1034" s="36" t="str">
        <f>TEXT(UsageTable[[#This Row],[Time]],"mm-dd")</f>
        <v>11-21</v>
      </c>
      <c r="H1034" s="36" t="b" cm="1">
        <f t="array" ref="H1034">OR(WEEKDAY(UsageTable[[#This Row],[Time]])={1,7},NOT(ISERROR(VLOOKUP(DATE(YEAR(UsageTable[[#This Row],[Time]]),MONTH(UsageTable[[#This Row],[Time]]),DAY(UsageTable[[#This Row],[Time]])),Holidays[Date],1,FALSE()))))</f>
        <v>1</v>
      </c>
      <c r="I10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10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5" spans="2:11" x14ac:dyDescent="0.3">
      <c r="B1035" s="26">
        <v>44156</v>
      </c>
      <c r="C1035" s="33">
        <v>44156.875</v>
      </c>
      <c r="D1035" s="28">
        <v>0.66</v>
      </c>
      <c r="E1035" s="15"/>
      <c r="F1035" s="15"/>
      <c r="G1035" s="36" t="str">
        <f>TEXT(UsageTable[[#This Row],[Time]],"mm-dd")</f>
        <v>11-21</v>
      </c>
      <c r="H1035" s="36" t="b" cm="1">
        <f t="array" ref="H1035">OR(WEEKDAY(UsageTable[[#This Row],[Time]])={1,7},NOT(ISERROR(VLOOKUP(DATE(YEAR(UsageTable[[#This Row],[Time]]),MONTH(UsageTable[[#This Row],[Time]]),DAY(UsageTable[[#This Row],[Time]])),Holidays[Date],1,FALSE()))))</f>
        <v>1</v>
      </c>
      <c r="I10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0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6" spans="2:11" x14ac:dyDescent="0.3">
      <c r="B1036" s="29">
        <v>44156</v>
      </c>
      <c r="C1036" s="34">
        <v>44156.916666666664</v>
      </c>
      <c r="D1036" s="31">
        <v>0.99</v>
      </c>
      <c r="E1036" s="15"/>
      <c r="F1036" s="15"/>
      <c r="G1036" s="36" t="str">
        <f>TEXT(UsageTable[[#This Row],[Time]],"mm-dd")</f>
        <v>11-21</v>
      </c>
      <c r="H1036" s="36" t="b" cm="1">
        <f t="array" ref="H1036">OR(WEEKDAY(UsageTable[[#This Row],[Time]])={1,7},NOT(ISERROR(VLOOKUP(DATE(YEAR(UsageTable[[#This Row],[Time]]),MONTH(UsageTable[[#This Row],[Time]]),DAY(UsageTable[[#This Row],[Time]])),Holidays[Date],1,FALSE()))))</f>
        <v>1</v>
      </c>
      <c r="I10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10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7" spans="2:11" x14ac:dyDescent="0.3">
      <c r="B1037" s="26">
        <v>44156</v>
      </c>
      <c r="C1037" s="33">
        <v>44156.958333333336</v>
      </c>
      <c r="D1037" s="28">
        <v>0.88</v>
      </c>
      <c r="E1037" s="15"/>
      <c r="F1037" s="15"/>
      <c r="G1037" s="36" t="str">
        <f>TEXT(UsageTable[[#This Row],[Time]],"mm-dd")</f>
        <v>11-21</v>
      </c>
      <c r="H1037" s="36" t="b" cm="1">
        <f t="array" ref="H1037">OR(WEEKDAY(UsageTable[[#This Row],[Time]])={1,7},NOT(ISERROR(VLOOKUP(DATE(YEAR(UsageTable[[#This Row],[Time]]),MONTH(UsageTable[[#This Row],[Time]]),DAY(UsageTable[[#This Row],[Time]])),Holidays[Date],1,FALSE()))))</f>
        <v>1</v>
      </c>
      <c r="I10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0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8" spans="2:11" x14ac:dyDescent="0.3">
      <c r="B1038" s="29">
        <v>44157</v>
      </c>
      <c r="C1038" s="34">
        <v>44157</v>
      </c>
      <c r="D1038" s="31">
        <v>0.32</v>
      </c>
      <c r="E1038" s="15"/>
      <c r="F1038" s="15"/>
      <c r="G1038" s="36" t="str">
        <f>TEXT(UsageTable[[#This Row],[Time]],"mm-dd")</f>
        <v>11-22</v>
      </c>
      <c r="H1038" s="36" t="b" cm="1">
        <f t="array" ref="H1038">OR(WEEKDAY(UsageTable[[#This Row],[Time]])={1,7},NOT(ISERROR(VLOOKUP(DATE(YEAR(UsageTable[[#This Row],[Time]]),MONTH(UsageTable[[#This Row],[Time]]),DAY(UsageTable[[#This Row],[Time]])),Holidays[Date],1,FALSE()))))</f>
        <v>1</v>
      </c>
      <c r="I10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0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39" spans="2:11" x14ac:dyDescent="0.3">
      <c r="B1039" s="26">
        <v>44157</v>
      </c>
      <c r="C1039" s="33">
        <v>44157.041666666664</v>
      </c>
      <c r="D1039" s="28">
        <v>0.37</v>
      </c>
      <c r="E1039" s="15"/>
      <c r="F1039" s="15"/>
      <c r="G1039" s="36" t="str">
        <f>TEXT(UsageTable[[#This Row],[Time]],"mm-dd")</f>
        <v>11-22</v>
      </c>
      <c r="H1039" s="36" t="b" cm="1">
        <f t="array" ref="H1039">OR(WEEKDAY(UsageTable[[#This Row],[Time]])={1,7},NOT(ISERROR(VLOOKUP(DATE(YEAR(UsageTable[[#This Row],[Time]]),MONTH(UsageTable[[#This Row],[Time]]),DAY(UsageTable[[#This Row],[Time]])),Holidays[Date],1,FALSE()))))</f>
        <v>1</v>
      </c>
      <c r="I10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0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0" spans="2:11" x14ac:dyDescent="0.3">
      <c r="B1040" s="29">
        <v>44157</v>
      </c>
      <c r="C1040" s="34">
        <v>44157.083333333336</v>
      </c>
      <c r="D1040" s="31">
        <v>0.74</v>
      </c>
      <c r="E1040" s="15"/>
      <c r="F1040" s="15"/>
      <c r="G1040" s="36" t="str">
        <f>TEXT(UsageTable[[#This Row],[Time]],"mm-dd")</f>
        <v>11-22</v>
      </c>
      <c r="H1040" s="36" t="b" cm="1">
        <f t="array" ref="H1040">OR(WEEKDAY(UsageTable[[#This Row],[Time]])={1,7},NOT(ISERROR(VLOOKUP(DATE(YEAR(UsageTable[[#This Row],[Time]]),MONTH(UsageTable[[#This Row],[Time]]),DAY(UsageTable[[#This Row],[Time]])),Holidays[Date],1,FALSE()))))</f>
        <v>1</v>
      </c>
      <c r="I10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0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1" spans="2:11" x14ac:dyDescent="0.3">
      <c r="B1041" s="26">
        <v>44157</v>
      </c>
      <c r="C1041" s="33">
        <v>44157.125</v>
      </c>
      <c r="D1041" s="28">
        <v>0.36</v>
      </c>
      <c r="E1041" s="15"/>
      <c r="F1041" s="15"/>
      <c r="G1041" s="36" t="str">
        <f>TEXT(UsageTable[[#This Row],[Time]],"mm-dd")</f>
        <v>11-22</v>
      </c>
      <c r="H1041" s="36" t="b" cm="1">
        <f t="array" ref="H1041">OR(WEEKDAY(UsageTable[[#This Row],[Time]])={1,7},NOT(ISERROR(VLOOKUP(DATE(YEAR(UsageTable[[#This Row],[Time]]),MONTH(UsageTable[[#This Row],[Time]]),DAY(UsageTable[[#This Row],[Time]])),Holidays[Date],1,FALSE()))))</f>
        <v>1</v>
      </c>
      <c r="I10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0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2" spans="2:11" x14ac:dyDescent="0.3">
      <c r="B1042" s="29">
        <v>44157</v>
      </c>
      <c r="C1042" s="34">
        <v>44157.166666666664</v>
      </c>
      <c r="D1042" s="31">
        <v>0.34</v>
      </c>
      <c r="E1042" s="15"/>
      <c r="F1042" s="15"/>
      <c r="G1042" s="36" t="str">
        <f>TEXT(UsageTable[[#This Row],[Time]],"mm-dd")</f>
        <v>11-22</v>
      </c>
      <c r="H1042" s="36" t="b" cm="1">
        <f t="array" ref="H1042">OR(WEEKDAY(UsageTable[[#This Row],[Time]])={1,7},NOT(ISERROR(VLOOKUP(DATE(YEAR(UsageTable[[#This Row],[Time]]),MONTH(UsageTable[[#This Row],[Time]]),DAY(UsageTable[[#This Row],[Time]])),Holidays[Date],1,FALSE()))))</f>
        <v>1</v>
      </c>
      <c r="I10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0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3" spans="2:11" x14ac:dyDescent="0.3">
      <c r="B1043" s="26">
        <v>44157</v>
      </c>
      <c r="C1043" s="33">
        <v>44157.208333333336</v>
      </c>
      <c r="D1043" s="28">
        <v>0.34</v>
      </c>
      <c r="E1043" s="15"/>
      <c r="F1043" s="15"/>
      <c r="G1043" s="36" t="str">
        <f>TEXT(UsageTable[[#This Row],[Time]],"mm-dd")</f>
        <v>11-22</v>
      </c>
      <c r="H1043" s="36" t="b" cm="1">
        <f t="array" ref="H1043">OR(WEEKDAY(UsageTable[[#This Row],[Time]])={1,7},NOT(ISERROR(VLOOKUP(DATE(YEAR(UsageTable[[#This Row],[Time]]),MONTH(UsageTable[[#This Row],[Time]]),DAY(UsageTable[[#This Row],[Time]])),Holidays[Date],1,FALSE()))))</f>
        <v>1</v>
      </c>
      <c r="I10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0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4" spans="2:11" x14ac:dyDescent="0.3">
      <c r="B1044" s="29">
        <v>44157</v>
      </c>
      <c r="C1044" s="34">
        <v>44157.25</v>
      </c>
      <c r="D1044" s="31">
        <v>1.2</v>
      </c>
      <c r="E1044" s="15"/>
      <c r="F1044" s="15"/>
      <c r="G1044" s="36" t="str">
        <f>TEXT(UsageTable[[#This Row],[Time]],"mm-dd")</f>
        <v>11-22</v>
      </c>
      <c r="H1044" s="36" t="b" cm="1">
        <f t="array" ref="H1044">OR(WEEKDAY(UsageTable[[#This Row],[Time]])={1,7},NOT(ISERROR(VLOOKUP(DATE(YEAR(UsageTable[[#This Row],[Time]]),MONTH(UsageTable[[#This Row],[Time]]),DAY(UsageTable[[#This Row],[Time]])),Holidays[Date],1,FALSE()))))</f>
        <v>1</v>
      </c>
      <c r="I10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10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5" spans="2:11" x14ac:dyDescent="0.3">
      <c r="B1045" s="26">
        <v>44157</v>
      </c>
      <c r="C1045" s="33">
        <v>44157.291666666664</v>
      </c>
      <c r="D1045" s="28">
        <v>2.17</v>
      </c>
      <c r="E1045" s="15"/>
      <c r="F1045" s="15"/>
      <c r="G1045" s="36" t="str">
        <f>TEXT(UsageTable[[#This Row],[Time]],"mm-dd")</f>
        <v>11-22</v>
      </c>
      <c r="H1045" s="36" t="b" cm="1">
        <f t="array" ref="H1045">OR(WEEKDAY(UsageTable[[#This Row],[Time]])={1,7},NOT(ISERROR(VLOOKUP(DATE(YEAR(UsageTable[[#This Row],[Time]]),MONTH(UsageTable[[#This Row],[Time]]),DAY(UsageTable[[#This Row],[Time]])),Holidays[Date],1,FALSE()))))</f>
        <v>1</v>
      </c>
      <c r="I10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2.17</v>
      </c>
      <c r="J10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6" spans="2:11" x14ac:dyDescent="0.3">
      <c r="B1046" s="29">
        <v>44157</v>
      </c>
      <c r="C1046" s="34">
        <v>44157.333333333336</v>
      </c>
      <c r="D1046" s="31">
        <v>2.39</v>
      </c>
      <c r="E1046" s="15"/>
      <c r="F1046" s="15"/>
      <c r="G1046" s="36" t="str">
        <f>TEXT(UsageTable[[#This Row],[Time]],"mm-dd")</f>
        <v>11-22</v>
      </c>
      <c r="H1046" s="36" t="b" cm="1">
        <f t="array" ref="H1046">OR(WEEKDAY(UsageTable[[#This Row],[Time]])={1,7},NOT(ISERROR(VLOOKUP(DATE(YEAR(UsageTable[[#This Row],[Time]]),MONTH(UsageTable[[#This Row],[Time]]),DAY(UsageTable[[#This Row],[Time]])),Holidays[Date],1,FALSE()))))</f>
        <v>1</v>
      </c>
      <c r="I10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2.39</v>
      </c>
      <c r="J10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7" spans="2:11" x14ac:dyDescent="0.3">
      <c r="B1047" s="26">
        <v>44157</v>
      </c>
      <c r="C1047" s="33">
        <v>44157.375</v>
      </c>
      <c r="D1047" s="28">
        <v>2.84</v>
      </c>
      <c r="E1047" s="15"/>
      <c r="F1047" s="15"/>
      <c r="G1047" s="36" t="str">
        <f>TEXT(UsageTable[[#This Row],[Time]],"mm-dd")</f>
        <v>11-22</v>
      </c>
      <c r="H1047" s="36" t="b" cm="1">
        <f t="array" ref="H1047">OR(WEEKDAY(UsageTable[[#This Row],[Time]])={1,7},NOT(ISERROR(VLOOKUP(DATE(YEAR(UsageTable[[#This Row],[Time]]),MONTH(UsageTable[[#This Row],[Time]]),DAY(UsageTable[[#This Row],[Time]])),Holidays[Date],1,FALSE()))))</f>
        <v>1</v>
      </c>
      <c r="I10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10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8" spans="2:11" x14ac:dyDescent="0.3">
      <c r="B1048" s="29">
        <v>44157</v>
      </c>
      <c r="C1048" s="34">
        <v>44157.416666666664</v>
      </c>
      <c r="D1048" s="31">
        <v>0.89</v>
      </c>
      <c r="E1048" s="15"/>
      <c r="F1048" s="15"/>
      <c r="G1048" s="36" t="str">
        <f>TEXT(UsageTable[[#This Row],[Time]],"mm-dd")</f>
        <v>11-22</v>
      </c>
      <c r="H1048" s="36" t="b" cm="1">
        <f t="array" ref="H1048">OR(WEEKDAY(UsageTable[[#This Row],[Time]])={1,7},NOT(ISERROR(VLOOKUP(DATE(YEAR(UsageTable[[#This Row],[Time]]),MONTH(UsageTable[[#This Row],[Time]]),DAY(UsageTable[[#This Row],[Time]])),Holidays[Date],1,FALSE()))))</f>
        <v>1</v>
      </c>
      <c r="I10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10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49" spans="2:11" x14ac:dyDescent="0.3">
      <c r="B1049" s="26">
        <v>44157</v>
      </c>
      <c r="C1049" s="33">
        <v>44157.458333333336</v>
      </c>
      <c r="D1049" s="28">
        <v>0.71</v>
      </c>
      <c r="E1049" s="15"/>
      <c r="F1049" s="15"/>
      <c r="G1049" s="36" t="str">
        <f>TEXT(UsageTable[[#This Row],[Time]],"mm-dd")</f>
        <v>11-22</v>
      </c>
      <c r="H1049" s="36" t="b" cm="1">
        <f t="array" ref="H1049">OR(WEEKDAY(UsageTable[[#This Row],[Time]])={1,7},NOT(ISERROR(VLOOKUP(DATE(YEAR(UsageTable[[#This Row],[Time]]),MONTH(UsageTable[[#This Row],[Time]]),DAY(UsageTable[[#This Row],[Time]])),Holidays[Date],1,FALSE()))))</f>
        <v>1</v>
      </c>
      <c r="I10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10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0" spans="2:11" x14ac:dyDescent="0.3">
      <c r="B1050" s="29">
        <v>44157</v>
      </c>
      <c r="C1050" s="34">
        <v>44157.5</v>
      </c>
      <c r="D1050" s="31">
        <v>0.35</v>
      </c>
      <c r="E1050" s="15"/>
      <c r="F1050" s="15"/>
      <c r="G1050" s="36" t="str">
        <f>TEXT(UsageTable[[#This Row],[Time]],"mm-dd")</f>
        <v>11-22</v>
      </c>
      <c r="H1050" s="36" t="b" cm="1">
        <f t="array" ref="H1050">OR(WEEKDAY(UsageTable[[#This Row],[Time]])={1,7},NOT(ISERROR(VLOOKUP(DATE(YEAR(UsageTable[[#This Row],[Time]]),MONTH(UsageTable[[#This Row],[Time]]),DAY(UsageTable[[#This Row],[Time]])),Holidays[Date],1,FALSE()))))</f>
        <v>1</v>
      </c>
      <c r="I10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0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1" spans="2:11" x14ac:dyDescent="0.3">
      <c r="B1051" s="26">
        <v>44157</v>
      </c>
      <c r="C1051" s="33">
        <v>44157.541666666664</v>
      </c>
      <c r="D1051" s="28">
        <v>0.28999999999999998</v>
      </c>
      <c r="E1051" s="15"/>
      <c r="F1051" s="15"/>
      <c r="G1051" s="36" t="str">
        <f>TEXT(UsageTable[[#This Row],[Time]],"mm-dd")</f>
        <v>11-22</v>
      </c>
      <c r="H1051" s="36" t="b" cm="1">
        <f t="array" ref="H1051">OR(WEEKDAY(UsageTable[[#This Row],[Time]])={1,7},NOT(ISERROR(VLOOKUP(DATE(YEAR(UsageTable[[#This Row],[Time]]),MONTH(UsageTable[[#This Row],[Time]]),DAY(UsageTable[[#This Row],[Time]])),Holidays[Date],1,FALSE()))))</f>
        <v>1</v>
      </c>
      <c r="I10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0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2" spans="2:11" x14ac:dyDescent="0.3">
      <c r="B1052" s="29">
        <v>44157</v>
      </c>
      <c r="C1052" s="34">
        <v>44157.583333333336</v>
      </c>
      <c r="D1052" s="31">
        <v>0.76</v>
      </c>
      <c r="E1052" s="15"/>
      <c r="F1052" s="15"/>
      <c r="G1052" s="36" t="str">
        <f>TEXT(UsageTable[[#This Row],[Time]],"mm-dd")</f>
        <v>11-22</v>
      </c>
      <c r="H1052" s="36" t="b" cm="1">
        <f t="array" ref="H1052">OR(WEEKDAY(UsageTable[[#This Row],[Time]])={1,7},NOT(ISERROR(VLOOKUP(DATE(YEAR(UsageTable[[#This Row],[Time]]),MONTH(UsageTable[[#This Row],[Time]]),DAY(UsageTable[[#This Row],[Time]])),Holidays[Date],1,FALSE()))))</f>
        <v>1</v>
      </c>
      <c r="I10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0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3" spans="2:11" x14ac:dyDescent="0.3">
      <c r="B1053" s="26">
        <v>44157</v>
      </c>
      <c r="C1053" s="33">
        <v>44157.625</v>
      </c>
      <c r="D1053" s="28">
        <v>0.3</v>
      </c>
      <c r="E1053" s="15"/>
      <c r="F1053" s="15"/>
      <c r="G1053" s="36" t="str">
        <f>TEXT(UsageTable[[#This Row],[Time]],"mm-dd")</f>
        <v>11-22</v>
      </c>
      <c r="H1053" s="36" t="b" cm="1">
        <f t="array" ref="H1053">OR(WEEKDAY(UsageTable[[#This Row],[Time]])={1,7},NOT(ISERROR(VLOOKUP(DATE(YEAR(UsageTable[[#This Row],[Time]]),MONTH(UsageTable[[#This Row],[Time]]),DAY(UsageTable[[#This Row],[Time]])),Holidays[Date],1,FALSE()))))</f>
        <v>1</v>
      </c>
      <c r="I10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0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4" spans="2:11" x14ac:dyDescent="0.3">
      <c r="B1054" s="29">
        <v>44157</v>
      </c>
      <c r="C1054" s="34">
        <v>44157.666666666664</v>
      </c>
      <c r="D1054" s="31">
        <v>2.81</v>
      </c>
      <c r="E1054" s="15"/>
      <c r="F1054" s="15"/>
      <c r="G1054" s="36" t="str">
        <f>TEXT(UsageTable[[#This Row],[Time]],"mm-dd")</f>
        <v>11-22</v>
      </c>
      <c r="H1054" s="36" t="b" cm="1">
        <f t="array" ref="H1054">OR(WEEKDAY(UsageTable[[#This Row],[Time]])={1,7},NOT(ISERROR(VLOOKUP(DATE(YEAR(UsageTable[[#This Row],[Time]]),MONTH(UsageTable[[#This Row],[Time]]),DAY(UsageTable[[#This Row],[Time]])),Holidays[Date],1,FALSE()))))</f>
        <v>1</v>
      </c>
      <c r="I10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2.81</v>
      </c>
      <c r="J10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5" spans="2:11" x14ac:dyDescent="0.3">
      <c r="B1055" s="26">
        <v>44157</v>
      </c>
      <c r="C1055" s="33">
        <v>44157.708333333336</v>
      </c>
      <c r="D1055" s="28">
        <v>2.5</v>
      </c>
      <c r="E1055" s="15"/>
      <c r="F1055" s="15"/>
      <c r="G1055" s="36" t="str">
        <f>TEXT(UsageTable[[#This Row],[Time]],"mm-dd")</f>
        <v>11-22</v>
      </c>
      <c r="H1055" s="36" t="b" cm="1">
        <f t="array" ref="H1055">OR(WEEKDAY(UsageTable[[#This Row],[Time]])={1,7},NOT(ISERROR(VLOOKUP(DATE(YEAR(UsageTable[[#This Row],[Time]]),MONTH(UsageTable[[#This Row],[Time]]),DAY(UsageTable[[#This Row],[Time]])),Holidays[Date],1,FALSE()))))</f>
        <v>1</v>
      </c>
      <c r="I10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v>
      </c>
      <c r="J10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6" spans="2:11" x14ac:dyDescent="0.3">
      <c r="B1056" s="29">
        <v>44157</v>
      </c>
      <c r="C1056" s="34">
        <v>44157.75</v>
      </c>
      <c r="D1056" s="31">
        <v>2.96</v>
      </c>
      <c r="E1056" s="15"/>
      <c r="F1056" s="15"/>
      <c r="G1056" s="36" t="str">
        <f>TEXT(UsageTable[[#This Row],[Time]],"mm-dd")</f>
        <v>11-22</v>
      </c>
      <c r="H1056" s="36" t="b" cm="1">
        <f t="array" ref="H1056">OR(WEEKDAY(UsageTable[[#This Row],[Time]])={1,7},NOT(ISERROR(VLOOKUP(DATE(YEAR(UsageTable[[#This Row],[Time]]),MONTH(UsageTable[[#This Row],[Time]]),DAY(UsageTable[[#This Row],[Time]])),Holidays[Date],1,FALSE()))))</f>
        <v>1</v>
      </c>
      <c r="I10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2.96</v>
      </c>
      <c r="J10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7" spans="2:11" x14ac:dyDescent="0.3">
      <c r="B1057" s="26">
        <v>44157</v>
      </c>
      <c r="C1057" s="33">
        <v>44157.791666666664</v>
      </c>
      <c r="D1057" s="28">
        <v>1.62</v>
      </c>
      <c r="E1057" s="15"/>
      <c r="F1057" s="15"/>
      <c r="G1057" s="36" t="str">
        <f>TEXT(UsageTable[[#This Row],[Time]],"mm-dd")</f>
        <v>11-22</v>
      </c>
      <c r="H1057" s="36" t="b" cm="1">
        <f t="array" ref="H1057">OR(WEEKDAY(UsageTable[[#This Row],[Time]])={1,7},NOT(ISERROR(VLOOKUP(DATE(YEAR(UsageTable[[#This Row],[Time]]),MONTH(UsageTable[[#This Row],[Time]]),DAY(UsageTable[[#This Row],[Time]])),Holidays[Date],1,FALSE()))))</f>
        <v>1</v>
      </c>
      <c r="I10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1.62</v>
      </c>
      <c r="J10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8" spans="2:11" x14ac:dyDescent="0.3">
      <c r="B1058" s="29">
        <v>44157</v>
      </c>
      <c r="C1058" s="34">
        <v>44157.833333333336</v>
      </c>
      <c r="D1058" s="31">
        <v>1.3</v>
      </c>
      <c r="E1058" s="15"/>
      <c r="F1058" s="15"/>
      <c r="G1058" s="36" t="str">
        <f>TEXT(UsageTable[[#This Row],[Time]],"mm-dd")</f>
        <v>11-22</v>
      </c>
      <c r="H1058" s="36" t="b" cm="1">
        <f t="array" ref="H1058">OR(WEEKDAY(UsageTable[[#This Row],[Time]])={1,7},NOT(ISERROR(VLOOKUP(DATE(YEAR(UsageTable[[#This Row],[Time]]),MONTH(UsageTable[[#This Row],[Time]]),DAY(UsageTable[[#This Row],[Time]])),Holidays[Date],1,FALSE()))))</f>
        <v>1</v>
      </c>
      <c r="I10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v>
      </c>
      <c r="J10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59" spans="2:11" x14ac:dyDescent="0.3">
      <c r="B1059" s="26">
        <v>44157</v>
      </c>
      <c r="C1059" s="33">
        <v>44157.875</v>
      </c>
      <c r="D1059" s="28">
        <v>0.66</v>
      </c>
      <c r="E1059" s="15"/>
      <c r="F1059" s="15"/>
      <c r="G1059" s="36" t="str">
        <f>TEXT(UsageTable[[#This Row],[Time]],"mm-dd")</f>
        <v>11-22</v>
      </c>
      <c r="H1059" s="36" t="b" cm="1">
        <f t="array" ref="H1059">OR(WEEKDAY(UsageTable[[#This Row],[Time]])={1,7},NOT(ISERROR(VLOOKUP(DATE(YEAR(UsageTable[[#This Row],[Time]]),MONTH(UsageTable[[#This Row],[Time]]),DAY(UsageTable[[#This Row],[Time]])),Holidays[Date],1,FALSE()))))</f>
        <v>1</v>
      </c>
      <c r="I10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0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0" spans="2:11" x14ac:dyDescent="0.3">
      <c r="B1060" s="29">
        <v>44157</v>
      </c>
      <c r="C1060" s="34">
        <v>44157.916666666664</v>
      </c>
      <c r="D1060" s="31">
        <v>0.87</v>
      </c>
      <c r="E1060" s="15"/>
      <c r="F1060" s="15"/>
      <c r="G1060" s="36" t="str">
        <f>TEXT(UsageTable[[#This Row],[Time]],"mm-dd")</f>
        <v>11-22</v>
      </c>
      <c r="H1060" s="36" t="b" cm="1">
        <f t="array" ref="H1060">OR(WEEKDAY(UsageTable[[#This Row],[Time]])={1,7},NOT(ISERROR(VLOOKUP(DATE(YEAR(UsageTable[[#This Row],[Time]]),MONTH(UsageTable[[#This Row],[Time]]),DAY(UsageTable[[#This Row],[Time]])),Holidays[Date],1,FALSE()))))</f>
        <v>1</v>
      </c>
      <c r="I10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10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1" spans="2:11" x14ac:dyDescent="0.3">
      <c r="B1061" s="26">
        <v>44157</v>
      </c>
      <c r="C1061" s="33">
        <v>44157.958333333336</v>
      </c>
      <c r="D1061" s="28">
        <v>0.37</v>
      </c>
      <c r="E1061" s="15"/>
      <c r="F1061" s="15"/>
      <c r="G1061" s="36" t="str">
        <f>TEXT(UsageTable[[#This Row],[Time]],"mm-dd")</f>
        <v>11-22</v>
      </c>
      <c r="H1061" s="36" t="b" cm="1">
        <f t="array" ref="H1061">OR(WEEKDAY(UsageTable[[#This Row],[Time]])={1,7},NOT(ISERROR(VLOOKUP(DATE(YEAR(UsageTable[[#This Row],[Time]]),MONTH(UsageTable[[#This Row],[Time]]),DAY(UsageTable[[#This Row],[Time]])),Holidays[Date],1,FALSE()))))</f>
        <v>1</v>
      </c>
      <c r="I10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0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2" spans="2:11" x14ac:dyDescent="0.3">
      <c r="B1062" s="29">
        <v>44158</v>
      </c>
      <c r="C1062" s="34">
        <v>44158</v>
      </c>
      <c r="D1062" s="31">
        <v>0.34</v>
      </c>
      <c r="E1062" s="15"/>
      <c r="F1062" s="15"/>
      <c r="G1062" s="36" t="str">
        <f>TEXT(UsageTable[[#This Row],[Time]],"mm-dd")</f>
        <v>11-23</v>
      </c>
      <c r="H1062" s="36" t="b" cm="1">
        <f t="array" ref="H1062">OR(WEEKDAY(UsageTable[[#This Row],[Time]])={1,7},NOT(ISERROR(VLOOKUP(DATE(YEAR(UsageTable[[#This Row],[Time]]),MONTH(UsageTable[[#This Row],[Time]]),DAY(UsageTable[[#This Row],[Time]])),Holidays[Date],1,FALSE()))))</f>
        <v>0</v>
      </c>
      <c r="I10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0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3" spans="2:11" x14ac:dyDescent="0.3">
      <c r="B1063" s="26">
        <v>44158</v>
      </c>
      <c r="C1063" s="33">
        <v>44158.041666666664</v>
      </c>
      <c r="D1063" s="28">
        <v>0.74</v>
      </c>
      <c r="E1063" s="15"/>
      <c r="F1063" s="15"/>
      <c r="G1063" s="36" t="str">
        <f>TEXT(UsageTable[[#This Row],[Time]],"mm-dd")</f>
        <v>11-23</v>
      </c>
      <c r="H1063" s="36" t="b" cm="1">
        <f t="array" ref="H1063">OR(WEEKDAY(UsageTable[[#This Row],[Time]])={1,7},NOT(ISERROR(VLOOKUP(DATE(YEAR(UsageTable[[#This Row],[Time]]),MONTH(UsageTable[[#This Row],[Time]]),DAY(UsageTable[[#This Row],[Time]])),Holidays[Date],1,FALSE()))))</f>
        <v>0</v>
      </c>
      <c r="I10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0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4" spans="2:11" x14ac:dyDescent="0.3">
      <c r="B1064" s="29">
        <v>44158</v>
      </c>
      <c r="C1064" s="34">
        <v>44158.083333333336</v>
      </c>
      <c r="D1064" s="31">
        <v>0.35</v>
      </c>
      <c r="E1064" s="15"/>
      <c r="F1064" s="15"/>
      <c r="G1064" s="36" t="str">
        <f>TEXT(UsageTable[[#This Row],[Time]],"mm-dd")</f>
        <v>11-23</v>
      </c>
      <c r="H1064" s="36" t="b" cm="1">
        <f t="array" ref="H1064">OR(WEEKDAY(UsageTable[[#This Row],[Time]])={1,7},NOT(ISERROR(VLOOKUP(DATE(YEAR(UsageTable[[#This Row],[Time]]),MONTH(UsageTable[[#This Row],[Time]]),DAY(UsageTable[[#This Row],[Time]])),Holidays[Date],1,FALSE()))))</f>
        <v>0</v>
      </c>
      <c r="I10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0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5" spans="2:11" x14ac:dyDescent="0.3">
      <c r="B1065" s="26">
        <v>44158</v>
      </c>
      <c r="C1065" s="33">
        <v>44158.125</v>
      </c>
      <c r="D1065" s="28">
        <v>0.35</v>
      </c>
      <c r="E1065" s="15"/>
      <c r="F1065" s="15"/>
      <c r="G1065" s="36" t="str">
        <f>TEXT(UsageTable[[#This Row],[Time]],"mm-dd")</f>
        <v>11-23</v>
      </c>
      <c r="H1065" s="36" t="b" cm="1">
        <f t="array" ref="H1065">OR(WEEKDAY(UsageTable[[#This Row],[Time]])={1,7},NOT(ISERROR(VLOOKUP(DATE(YEAR(UsageTable[[#This Row],[Time]]),MONTH(UsageTable[[#This Row],[Time]]),DAY(UsageTable[[#This Row],[Time]])),Holidays[Date],1,FALSE()))))</f>
        <v>0</v>
      </c>
      <c r="I10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0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6" spans="2:11" x14ac:dyDescent="0.3">
      <c r="B1066" s="29">
        <v>44158</v>
      </c>
      <c r="C1066" s="34">
        <v>44158.166666666664</v>
      </c>
      <c r="D1066" s="31">
        <v>0.76</v>
      </c>
      <c r="E1066" s="15"/>
      <c r="F1066" s="15"/>
      <c r="G1066" s="36" t="str">
        <f>TEXT(UsageTable[[#This Row],[Time]],"mm-dd")</f>
        <v>11-23</v>
      </c>
      <c r="H1066" s="36" t="b" cm="1">
        <f t="array" ref="H1066">OR(WEEKDAY(UsageTable[[#This Row],[Time]])={1,7},NOT(ISERROR(VLOOKUP(DATE(YEAR(UsageTable[[#This Row],[Time]]),MONTH(UsageTable[[#This Row],[Time]]),DAY(UsageTable[[#This Row],[Time]])),Holidays[Date],1,FALSE()))))</f>
        <v>0</v>
      </c>
      <c r="I10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0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7" spans="2:11" x14ac:dyDescent="0.3">
      <c r="B1067" s="26">
        <v>44158</v>
      </c>
      <c r="C1067" s="33">
        <v>44158.208333333336</v>
      </c>
      <c r="D1067" s="28">
        <v>0.83</v>
      </c>
      <c r="E1067" s="15"/>
      <c r="F1067" s="15"/>
      <c r="G1067" s="36" t="str">
        <f>TEXT(UsageTable[[#This Row],[Time]],"mm-dd")</f>
        <v>11-23</v>
      </c>
      <c r="H1067" s="36" t="b" cm="1">
        <f t="array" ref="H1067">OR(WEEKDAY(UsageTable[[#This Row],[Time]])={1,7},NOT(ISERROR(VLOOKUP(DATE(YEAR(UsageTable[[#This Row],[Time]]),MONTH(UsageTable[[#This Row],[Time]]),DAY(UsageTable[[#This Row],[Time]])),Holidays[Date],1,FALSE()))))</f>
        <v>0</v>
      </c>
      <c r="I10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10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8" spans="2:11" x14ac:dyDescent="0.3">
      <c r="B1068" s="29">
        <v>44158</v>
      </c>
      <c r="C1068" s="34">
        <v>44158.25</v>
      </c>
      <c r="D1068" s="31">
        <v>0.91</v>
      </c>
      <c r="E1068" s="15"/>
      <c r="F1068" s="15"/>
      <c r="G1068" s="36" t="str">
        <f>TEXT(UsageTable[[#This Row],[Time]],"mm-dd")</f>
        <v>11-23</v>
      </c>
      <c r="H1068" s="36" t="b" cm="1">
        <f t="array" ref="H1068">OR(WEEKDAY(UsageTable[[#This Row],[Time]])={1,7},NOT(ISERROR(VLOOKUP(DATE(YEAR(UsageTable[[#This Row],[Time]]),MONTH(UsageTable[[#This Row],[Time]]),DAY(UsageTable[[#This Row],[Time]])),Holidays[Date],1,FALSE()))))</f>
        <v>0</v>
      </c>
      <c r="I10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10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69" spans="2:11" x14ac:dyDescent="0.3">
      <c r="B1069" s="26">
        <v>44158</v>
      </c>
      <c r="C1069" s="33">
        <v>44158.291666666664</v>
      </c>
      <c r="D1069" s="28">
        <v>1</v>
      </c>
      <c r="E1069" s="15"/>
      <c r="F1069" s="15"/>
      <c r="G1069" s="36" t="str">
        <f>TEXT(UsageTable[[#This Row],[Time]],"mm-dd")</f>
        <v>11-23</v>
      </c>
      <c r="H1069" s="36" t="b" cm="1">
        <f t="array" ref="H1069">OR(WEEKDAY(UsageTable[[#This Row],[Time]])={1,7},NOT(ISERROR(VLOOKUP(DATE(YEAR(UsageTable[[#This Row],[Time]]),MONTH(UsageTable[[#This Row],[Time]]),DAY(UsageTable[[#This Row],[Time]])),Holidays[Date],1,FALSE()))))</f>
        <v>0</v>
      </c>
      <c r="I10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v>
      </c>
    </row>
    <row r="1070" spans="2:11" x14ac:dyDescent="0.3">
      <c r="B1070" s="29">
        <v>44158</v>
      </c>
      <c r="C1070" s="34">
        <v>44158.333333333336</v>
      </c>
      <c r="D1070" s="31">
        <v>2.81</v>
      </c>
      <c r="E1070" s="15"/>
      <c r="F1070" s="15"/>
      <c r="G1070" s="36" t="str">
        <f>TEXT(UsageTable[[#This Row],[Time]],"mm-dd")</f>
        <v>11-23</v>
      </c>
      <c r="H1070" s="36" t="b" cm="1">
        <f t="array" ref="H1070">OR(WEEKDAY(UsageTable[[#This Row],[Time]])={1,7},NOT(ISERROR(VLOOKUP(DATE(YEAR(UsageTable[[#This Row],[Time]]),MONTH(UsageTable[[#This Row],[Time]]),DAY(UsageTable[[#This Row],[Time]])),Holidays[Date],1,FALSE()))))</f>
        <v>0</v>
      </c>
      <c r="I10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2.81</v>
      </c>
    </row>
    <row r="1071" spans="2:11" x14ac:dyDescent="0.3">
      <c r="B1071" s="26">
        <v>44158</v>
      </c>
      <c r="C1071" s="33">
        <v>44158.375</v>
      </c>
      <c r="D1071" s="28">
        <v>2.62</v>
      </c>
      <c r="E1071" s="15"/>
      <c r="F1071" s="15"/>
      <c r="G1071" s="36" t="str">
        <f>TEXT(UsageTable[[#This Row],[Time]],"mm-dd")</f>
        <v>11-23</v>
      </c>
      <c r="H1071" s="36" t="b" cm="1">
        <f t="array" ref="H1071">OR(WEEKDAY(UsageTable[[#This Row],[Time]])={1,7},NOT(ISERROR(VLOOKUP(DATE(YEAR(UsageTable[[#This Row],[Time]]),MONTH(UsageTable[[#This Row],[Time]]),DAY(UsageTable[[#This Row],[Time]])),Holidays[Date],1,FALSE()))))</f>
        <v>0</v>
      </c>
      <c r="I10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2.62</v>
      </c>
    </row>
    <row r="1072" spans="2:11" x14ac:dyDescent="0.3">
      <c r="B1072" s="29">
        <v>44158</v>
      </c>
      <c r="C1072" s="34">
        <v>44158.416666666664</v>
      </c>
      <c r="D1072" s="31">
        <v>2.3199999999999998</v>
      </c>
      <c r="E1072" s="15"/>
      <c r="F1072" s="15"/>
      <c r="G1072" s="36" t="str">
        <f>TEXT(UsageTable[[#This Row],[Time]],"mm-dd")</f>
        <v>11-23</v>
      </c>
      <c r="H1072" s="36" t="b" cm="1">
        <f t="array" ref="H1072">OR(WEEKDAY(UsageTable[[#This Row],[Time]])={1,7},NOT(ISERROR(VLOOKUP(DATE(YEAR(UsageTable[[#This Row],[Time]]),MONTH(UsageTable[[#This Row],[Time]]),DAY(UsageTable[[#This Row],[Time]])),Holidays[Date],1,FALSE()))))</f>
        <v>0</v>
      </c>
      <c r="I10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2.3199999999999998</v>
      </c>
    </row>
    <row r="1073" spans="2:11" x14ac:dyDescent="0.3">
      <c r="B1073" s="26">
        <v>44158</v>
      </c>
      <c r="C1073" s="33">
        <v>44158.458333333336</v>
      </c>
      <c r="D1073" s="28">
        <v>4.63</v>
      </c>
      <c r="E1073" s="15"/>
      <c r="F1073" s="15"/>
      <c r="G1073" s="36" t="str">
        <f>TEXT(UsageTable[[#This Row],[Time]],"mm-dd")</f>
        <v>11-23</v>
      </c>
      <c r="H1073" s="36" t="b" cm="1">
        <f t="array" ref="H1073">OR(WEEKDAY(UsageTable[[#This Row],[Time]])={1,7},NOT(ISERROR(VLOOKUP(DATE(YEAR(UsageTable[[#This Row],[Time]]),MONTH(UsageTable[[#This Row],[Time]]),DAY(UsageTable[[#This Row],[Time]])),Holidays[Date],1,FALSE()))))</f>
        <v>0</v>
      </c>
      <c r="I10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4.63</v>
      </c>
      <c r="K10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4" spans="2:11" x14ac:dyDescent="0.3">
      <c r="B1074" s="29">
        <v>44158</v>
      </c>
      <c r="C1074" s="34">
        <v>44158.5</v>
      </c>
      <c r="D1074" s="31">
        <v>1.8</v>
      </c>
      <c r="E1074" s="15"/>
      <c r="F1074" s="15"/>
      <c r="G1074" s="36" t="str">
        <f>TEXT(UsageTable[[#This Row],[Time]],"mm-dd")</f>
        <v>11-23</v>
      </c>
      <c r="H1074" s="36" t="b" cm="1">
        <f t="array" ref="H1074">OR(WEEKDAY(UsageTable[[#This Row],[Time]])={1,7},NOT(ISERROR(VLOOKUP(DATE(YEAR(UsageTable[[#This Row],[Time]]),MONTH(UsageTable[[#This Row],[Time]]),DAY(UsageTable[[#This Row],[Time]])),Holidays[Date],1,FALSE()))))</f>
        <v>0</v>
      </c>
      <c r="I10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v>
      </c>
      <c r="K10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5" spans="2:11" x14ac:dyDescent="0.3">
      <c r="B1075" s="26">
        <v>44158</v>
      </c>
      <c r="C1075" s="33">
        <v>44158.541666666664</v>
      </c>
      <c r="D1075" s="28">
        <v>2.48</v>
      </c>
      <c r="E1075" s="15"/>
      <c r="F1075" s="15"/>
      <c r="G1075" s="36" t="str">
        <f>TEXT(UsageTable[[#This Row],[Time]],"mm-dd")</f>
        <v>11-23</v>
      </c>
      <c r="H1075" s="36" t="b" cm="1">
        <f t="array" ref="H1075">OR(WEEKDAY(UsageTable[[#This Row],[Time]])={1,7},NOT(ISERROR(VLOOKUP(DATE(YEAR(UsageTable[[#This Row],[Time]]),MONTH(UsageTable[[#This Row],[Time]]),DAY(UsageTable[[#This Row],[Time]])),Holidays[Date],1,FALSE()))))</f>
        <v>0</v>
      </c>
      <c r="I10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2.48</v>
      </c>
      <c r="K10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6" spans="2:11" x14ac:dyDescent="0.3">
      <c r="B1076" s="29">
        <v>44158</v>
      </c>
      <c r="C1076" s="34">
        <v>44158.583333333336</v>
      </c>
      <c r="D1076" s="31">
        <v>0.99</v>
      </c>
      <c r="E1076" s="15"/>
      <c r="F1076" s="15"/>
      <c r="G1076" s="36" t="str">
        <f>TEXT(UsageTable[[#This Row],[Time]],"mm-dd")</f>
        <v>11-23</v>
      </c>
      <c r="H1076" s="36" t="b" cm="1">
        <f t="array" ref="H1076">OR(WEEKDAY(UsageTable[[#This Row],[Time]])={1,7},NOT(ISERROR(VLOOKUP(DATE(YEAR(UsageTable[[#This Row],[Time]]),MONTH(UsageTable[[#This Row],[Time]]),DAY(UsageTable[[#This Row],[Time]])),Holidays[Date],1,FALSE()))))</f>
        <v>0</v>
      </c>
      <c r="I10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0.99</v>
      </c>
      <c r="K10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7" spans="2:11" x14ac:dyDescent="0.3">
      <c r="B1077" s="26">
        <v>44158</v>
      </c>
      <c r="C1077" s="33">
        <v>44158.625</v>
      </c>
      <c r="D1077" s="28">
        <v>1.53</v>
      </c>
      <c r="E1077" s="15"/>
      <c r="F1077" s="15"/>
      <c r="G1077" s="36" t="str">
        <f>TEXT(UsageTable[[#This Row],[Time]],"mm-dd")</f>
        <v>11-23</v>
      </c>
      <c r="H1077" s="36" t="b" cm="1">
        <f t="array" ref="H1077">OR(WEEKDAY(UsageTable[[#This Row],[Time]])={1,7},NOT(ISERROR(VLOOKUP(DATE(YEAR(UsageTable[[#This Row],[Time]]),MONTH(UsageTable[[#This Row],[Time]]),DAY(UsageTable[[#This Row],[Time]])),Holidays[Date],1,FALSE()))))</f>
        <v>0</v>
      </c>
      <c r="I10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1.53</v>
      </c>
      <c r="K10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8" spans="2:11" x14ac:dyDescent="0.3">
      <c r="B1078" s="29">
        <v>44158</v>
      </c>
      <c r="C1078" s="34">
        <v>44158.666666666664</v>
      </c>
      <c r="D1078" s="31">
        <v>0.87</v>
      </c>
      <c r="E1078" s="15"/>
      <c r="F1078" s="15"/>
      <c r="G1078" s="36" t="str">
        <f>TEXT(UsageTable[[#This Row],[Time]],"mm-dd")</f>
        <v>11-23</v>
      </c>
      <c r="H1078" s="36" t="b" cm="1">
        <f t="array" ref="H1078">OR(WEEKDAY(UsageTable[[#This Row],[Time]])={1,7},NOT(ISERROR(VLOOKUP(DATE(YEAR(UsageTable[[#This Row],[Time]]),MONTH(UsageTable[[#This Row],[Time]]),DAY(UsageTable[[#This Row],[Time]])),Holidays[Date],1,FALSE()))))</f>
        <v>0</v>
      </c>
      <c r="I10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0.87</v>
      </c>
      <c r="K10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79" spans="2:11" x14ac:dyDescent="0.3">
      <c r="B1079" s="26">
        <v>44158</v>
      </c>
      <c r="C1079" s="33">
        <v>44158.708333333336</v>
      </c>
      <c r="D1079" s="28">
        <v>2.98</v>
      </c>
      <c r="E1079" s="15"/>
      <c r="F1079" s="15"/>
      <c r="G1079" s="36" t="str">
        <f>TEXT(UsageTable[[#This Row],[Time]],"mm-dd")</f>
        <v>11-23</v>
      </c>
      <c r="H1079" s="36" t="b" cm="1">
        <f t="array" ref="H1079">OR(WEEKDAY(UsageTable[[#This Row],[Time]])={1,7},NOT(ISERROR(VLOOKUP(DATE(YEAR(UsageTable[[#This Row],[Time]]),MONTH(UsageTable[[#This Row],[Time]]),DAY(UsageTable[[#This Row],[Time]])),Holidays[Date],1,FALSE()))))</f>
        <v>0</v>
      </c>
      <c r="I10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2.98</v>
      </c>
    </row>
    <row r="1080" spans="2:11" x14ac:dyDescent="0.3">
      <c r="B1080" s="29">
        <v>44158</v>
      </c>
      <c r="C1080" s="34">
        <v>44158.75</v>
      </c>
      <c r="D1080" s="31">
        <v>1.36</v>
      </c>
      <c r="E1080" s="15"/>
      <c r="F1080" s="15"/>
      <c r="G1080" s="36" t="str">
        <f>TEXT(UsageTable[[#This Row],[Time]],"mm-dd")</f>
        <v>11-23</v>
      </c>
      <c r="H1080" s="36" t="b" cm="1">
        <f t="array" ref="H1080">OR(WEEKDAY(UsageTable[[#This Row],[Time]])={1,7},NOT(ISERROR(VLOOKUP(DATE(YEAR(UsageTable[[#This Row],[Time]]),MONTH(UsageTable[[#This Row],[Time]]),DAY(UsageTable[[#This Row],[Time]])),Holidays[Date],1,FALSE()))))</f>
        <v>0</v>
      </c>
      <c r="I10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1.36</v>
      </c>
    </row>
    <row r="1081" spans="2:11" x14ac:dyDescent="0.3">
      <c r="B1081" s="26">
        <v>44158</v>
      </c>
      <c r="C1081" s="33">
        <v>44158.791666666664</v>
      </c>
      <c r="D1081" s="28">
        <v>1.45</v>
      </c>
      <c r="E1081" s="15"/>
      <c r="F1081" s="15"/>
      <c r="G1081" s="36" t="str">
        <f>TEXT(UsageTable[[#This Row],[Time]],"mm-dd")</f>
        <v>11-23</v>
      </c>
      <c r="H1081" s="36" t="b" cm="1">
        <f t="array" ref="H1081">OR(WEEKDAY(UsageTable[[#This Row],[Time]])={1,7},NOT(ISERROR(VLOOKUP(DATE(YEAR(UsageTable[[#This Row],[Time]]),MONTH(UsageTable[[#This Row],[Time]]),DAY(UsageTable[[#This Row],[Time]])),Holidays[Date],1,FALSE()))))</f>
        <v>0</v>
      </c>
      <c r="I10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1.45</v>
      </c>
      <c r="J10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2" spans="2:11" x14ac:dyDescent="0.3">
      <c r="B1082" s="29">
        <v>44158</v>
      </c>
      <c r="C1082" s="34">
        <v>44158.833333333336</v>
      </c>
      <c r="D1082" s="31">
        <v>3.23</v>
      </c>
      <c r="E1082" s="15"/>
      <c r="F1082" s="15"/>
      <c r="G1082" s="36" t="str">
        <f>TEXT(UsageTable[[#This Row],[Time]],"mm-dd")</f>
        <v>11-23</v>
      </c>
      <c r="H1082" s="36" t="b" cm="1">
        <f t="array" ref="H1082">OR(WEEKDAY(UsageTable[[#This Row],[Time]])={1,7},NOT(ISERROR(VLOOKUP(DATE(YEAR(UsageTable[[#This Row],[Time]]),MONTH(UsageTable[[#This Row],[Time]]),DAY(UsageTable[[#This Row],[Time]])),Holidays[Date],1,FALSE()))))</f>
        <v>0</v>
      </c>
      <c r="I10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3.23</v>
      </c>
      <c r="J10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3" spans="2:11" x14ac:dyDescent="0.3">
      <c r="B1083" s="26">
        <v>44158</v>
      </c>
      <c r="C1083" s="33">
        <v>44158.875</v>
      </c>
      <c r="D1083" s="28">
        <v>3.27</v>
      </c>
      <c r="E1083" s="15"/>
      <c r="F1083" s="15"/>
      <c r="G1083" s="36" t="str">
        <f>TEXT(UsageTable[[#This Row],[Time]],"mm-dd")</f>
        <v>11-23</v>
      </c>
      <c r="H1083" s="36" t="b" cm="1">
        <f t="array" ref="H1083">OR(WEEKDAY(UsageTable[[#This Row],[Time]])={1,7},NOT(ISERROR(VLOOKUP(DATE(YEAR(UsageTable[[#This Row],[Time]]),MONTH(UsageTable[[#This Row],[Time]]),DAY(UsageTable[[#This Row],[Time]])),Holidays[Date],1,FALSE()))))</f>
        <v>0</v>
      </c>
      <c r="I10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3.27</v>
      </c>
      <c r="J10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4" spans="2:11" x14ac:dyDescent="0.3">
      <c r="B1084" s="29">
        <v>44158</v>
      </c>
      <c r="C1084" s="34">
        <v>44158.916666666664</v>
      </c>
      <c r="D1084" s="31">
        <v>1.29</v>
      </c>
      <c r="E1084" s="15"/>
      <c r="F1084" s="15"/>
      <c r="G1084" s="36" t="str">
        <f>TEXT(UsageTable[[#This Row],[Time]],"mm-dd")</f>
        <v>11-23</v>
      </c>
      <c r="H1084" s="36" t="b" cm="1">
        <f t="array" ref="H1084">OR(WEEKDAY(UsageTable[[#This Row],[Time]])={1,7},NOT(ISERROR(VLOOKUP(DATE(YEAR(UsageTable[[#This Row],[Time]]),MONTH(UsageTable[[#This Row],[Time]]),DAY(UsageTable[[#This Row],[Time]])),Holidays[Date],1,FALSE()))))</f>
        <v>0</v>
      </c>
      <c r="I10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10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5" spans="2:11" x14ac:dyDescent="0.3">
      <c r="B1085" s="26">
        <v>44158</v>
      </c>
      <c r="C1085" s="33">
        <v>44158.958333333336</v>
      </c>
      <c r="D1085" s="28">
        <v>5.08</v>
      </c>
      <c r="E1085" s="15"/>
      <c r="F1085" s="15"/>
      <c r="G1085" s="36" t="str">
        <f>TEXT(UsageTable[[#This Row],[Time]],"mm-dd")</f>
        <v>11-23</v>
      </c>
      <c r="H1085" s="36" t="b" cm="1">
        <f t="array" ref="H1085">OR(WEEKDAY(UsageTable[[#This Row],[Time]])={1,7},NOT(ISERROR(VLOOKUP(DATE(YEAR(UsageTable[[#This Row],[Time]]),MONTH(UsageTable[[#This Row],[Time]]),DAY(UsageTable[[#This Row],[Time]])),Holidays[Date],1,FALSE()))))</f>
        <v>0</v>
      </c>
      <c r="I10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5.08</v>
      </c>
      <c r="J10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6" spans="2:11" x14ac:dyDescent="0.3">
      <c r="B1086" s="29">
        <v>44159</v>
      </c>
      <c r="C1086" s="34">
        <v>44159</v>
      </c>
      <c r="D1086" s="31">
        <v>3.2</v>
      </c>
      <c r="E1086" s="15"/>
      <c r="F1086" s="15"/>
      <c r="G1086" s="36" t="str">
        <f>TEXT(UsageTable[[#This Row],[Time]],"mm-dd")</f>
        <v>11-24</v>
      </c>
      <c r="H1086" s="36" t="b" cm="1">
        <f t="array" ref="H1086">OR(WEEKDAY(UsageTable[[#This Row],[Time]])={1,7},NOT(ISERROR(VLOOKUP(DATE(YEAR(UsageTable[[#This Row],[Time]]),MONTH(UsageTable[[#This Row],[Time]]),DAY(UsageTable[[#This Row],[Time]])),Holidays[Date],1,FALSE()))))</f>
        <v>0</v>
      </c>
      <c r="I10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10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7" spans="2:11" x14ac:dyDescent="0.3">
      <c r="B1087" s="26">
        <v>44159</v>
      </c>
      <c r="C1087" s="33">
        <v>44159.041666666664</v>
      </c>
      <c r="D1087" s="28">
        <v>0.37</v>
      </c>
      <c r="E1087" s="15"/>
      <c r="F1087" s="15"/>
      <c r="G1087" s="36" t="str">
        <f>TEXT(UsageTable[[#This Row],[Time]],"mm-dd")</f>
        <v>11-24</v>
      </c>
      <c r="H1087" s="36" t="b" cm="1">
        <f t="array" ref="H1087">OR(WEEKDAY(UsageTable[[#This Row],[Time]])={1,7},NOT(ISERROR(VLOOKUP(DATE(YEAR(UsageTable[[#This Row],[Time]]),MONTH(UsageTable[[#This Row],[Time]]),DAY(UsageTable[[#This Row],[Time]])),Holidays[Date],1,FALSE()))))</f>
        <v>0</v>
      </c>
      <c r="I10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0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8" spans="2:11" x14ac:dyDescent="0.3">
      <c r="B1088" s="29">
        <v>44159</v>
      </c>
      <c r="C1088" s="34">
        <v>44159.083333333336</v>
      </c>
      <c r="D1088" s="31">
        <v>0.94</v>
      </c>
      <c r="E1088" s="15"/>
      <c r="F1088" s="15"/>
      <c r="G1088" s="36" t="str">
        <f>TEXT(UsageTable[[#This Row],[Time]],"mm-dd")</f>
        <v>11-24</v>
      </c>
      <c r="H1088" s="36" t="b" cm="1">
        <f t="array" ref="H1088">OR(WEEKDAY(UsageTable[[#This Row],[Time]])={1,7},NOT(ISERROR(VLOOKUP(DATE(YEAR(UsageTable[[#This Row],[Time]]),MONTH(UsageTable[[#This Row],[Time]]),DAY(UsageTable[[#This Row],[Time]])),Holidays[Date],1,FALSE()))))</f>
        <v>0</v>
      </c>
      <c r="I10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10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89" spans="2:11" x14ac:dyDescent="0.3">
      <c r="B1089" s="26">
        <v>44159</v>
      </c>
      <c r="C1089" s="33">
        <v>44159.125</v>
      </c>
      <c r="D1089" s="28">
        <v>0.38</v>
      </c>
      <c r="E1089" s="15"/>
      <c r="F1089" s="15"/>
      <c r="G1089" s="36" t="str">
        <f>TEXT(UsageTable[[#This Row],[Time]],"mm-dd")</f>
        <v>11-24</v>
      </c>
      <c r="H1089" s="36" t="b" cm="1">
        <f t="array" ref="H1089">OR(WEEKDAY(UsageTable[[#This Row],[Time]])={1,7},NOT(ISERROR(VLOOKUP(DATE(YEAR(UsageTable[[#This Row],[Time]]),MONTH(UsageTable[[#This Row],[Time]]),DAY(UsageTable[[#This Row],[Time]])),Holidays[Date],1,FALSE()))))</f>
        <v>0</v>
      </c>
      <c r="I10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0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0" spans="2:11" x14ac:dyDescent="0.3">
      <c r="B1090" s="29">
        <v>44159</v>
      </c>
      <c r="C1090" s="34">
        <v>44159.166666666664</v>
      </c>
      <c r="D1090" s="31">
        <v>0.31</v>
      </c>
      <c r="E1090" s="15"/>
      <c r="F1090" s="15"/>
      <c r="G1090" s="36" t="str">
        <f>TEXT(UsageTable[[#This Row],[Time]],"mm-dd")</f>
        <v>11-24</v>
      </c>
      <c r="H1090" s="36" t="b" cm="1">
        <f t="array" ref="H1090">OR(WEEKDAY(UsageTable[[#This Row],[Time]])={1,7},NOT(ISERROR(VLOOKUP(DATE(YEAR(UsageTable[[#This Row],[Time]]),MONTH(UsageTable[[#This Row],[Time]]),DAY(UsageTable[[#This Row],[Time]])),Holidays[Date],1,FALSE()))))</f>
        <v>0</v>
      </c>
      <c r="I10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0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1" spans="2:11" x14ac:dyDescent="0.3">
      <c r="B1091" s="26">
        <v>44159</v>
      </c>
      <c r="C1091" s="33">
        <v>44159.208333333336</v>
      </c>
      <c r="D1091" s="28">
        <v>0.9</v>
      </c>
      <c r="E1091" s="15"/>
      <c r="F1091" s="15"/>
      <c r="G1091" s="36" t="str">
        <f>TEXT(UsageTable[[#This Row],[Time]],"mm-dd")</f>
        <v>11-24</v>
      </c>
      <c r="H1091" s="36" t="b" cm="1">
        <f t="array" ref="H1091">OR(WEEKDAY(UsageTable[[#This Row],[Time]])={1,7},NOT(ISERROR(VLOOKUP(DATE(YEAR(UsageTable[[#This Row],[Time]]),MONTH(UsageTable[[#This Row],[Time]]),DAY(UsageTable[[#This Row],[Time]])),Holidays[Date],1,FALSE()))))</f>
        <v>0</v>
      </c>
      <c r="I10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0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2" spans="2:11" x14ac:dyDescent="0.3">
      <c r="B1092" s="29">
        <v>44159</v>
      </c>
      <c r="C1092" s="34">
        <v>44159.25</v>
      </c>
      <c r="D1092" s="31">
        <v>1.5</v>
      </c>
      <c r="E1092" s="15"/>
      <c r="F1092" s="15"/>
      <c r="G1092" s="36" t="str">
        <f>TEXT(UsageTable[[#This Row],[Time]],"mm-dd")</f>
        <v>11-24</v>
      </c>
      <c r="H1092" s="36" t="b" cm="1">
        <f t="array" ref="H1092">OR(WEEKDAY(UsageTable[[#This Row],[Time]])={1,7},NOT(ISERROR(VLOOKUP(DATE(YEAR(UsageTable[[#This Row],[Time]]),MONTH(UsageTable[[#This Row],[Time]]),DAY(UsageTable[[#This Row],[Time]])),Holidays[Date],1,FALSE()))))</f>
        <v>0</v>
      </c>
      <c r="I10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10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3" spans="2:11" x14ac:dyDescent="0.3">
      <c r="B1093" s="26">
        <v>44159</v>
      </c>
      <c r="C1093" s="33">
        <v>44159.291666666664</v>
      </c>
      <c r="D1093" s="28">
        <v>2.11</v>
      </c>
      <c r="E1093" s="15"/>
      <c r="F1093" s="15"/>
      <c r="G1093" s="36" t="str">
        <f>TEXT(UsageTable[[#This Row],[Time]],"mm-dd")</f>
        <v>11-24</v>
      </c>
      <c r="H1093" s="36" t="b" cm="1">
        <f t="array" ref="H1093">OR(WEEKDAY(UsageTable[[#This Row],[Time]])={1,7},NOT(ISERROR(VLOOKUP(DATE(YEAR(UsageTable[[#This Row],[Time]]),MONTH(UsageTable[[#This Row],[Time]]),DAY(UsageTable[[#This Row],[Time]])),Holidays[Date],1,FALSE()))))</f>
        <v>0</v>
      </c>
      <c r="I10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2.11</v>
      </c>
    </row>
    <row r="1094" spans="2:11" x14ac:dyDescent="0.3">
      <c r="B1094" s="29">
        <v>44159</v>
      </c>
      <c r="C1094" s="34">
        <v>44159.333333333336</v>
      </c>
      <c r="D1094" s="31">
        <v>3.17</v>
      </c>
      <c r="E1094" s="15"/>
      <c r="F1094" s="15"/>
      <c r="G1094" s="36" t="str">
        <f>TEXT(UsageTable[[#This Row],[Time]],"mm-dd")</f>
        <v>11-24</v>
      </c>
      <c r="H1094" s="36" t="b" cm="1">
        <f t="array" ref="H1094">OR(WEEKDAY(UsageTable[[#This Row],[Time]])={1,7},NOT(ISERROR(VLOOKUP(DATE(YEAR(UsageTable[[#This Row],[Time]]),MONTH(UsageTable[[#This Row],[Time]]),DAY(UsageTable[[#This Row],[Time]])),Holidays[Date],1,FALSE()))))</f>
        <v>0</v>
      </c>
      <c r="I10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3.17</v>
      </c>
    </row>
    <row r="1095" spans="2:11" x14ac:dyDescent="0.3">
      <c r="B1095" s="26">
        <v>44159</v>
      </c>
      <c r="C1095" s="33">
        <v>44159.375</v>
      </c>
      <c r="D1095" s="28">
        <v>1.98</v>
      </c>
      <c r="E1095" s="15"/>
      <c r="F1095" s="15"/>
      <c r="G1095" s="36" t="str">
        <f>TEXT(UsageTable[[#This Row],[Time]],"mm-dd")</f>
        <v>11-24</v>
      </c>
      <c r="H1095" s="36" t="b" cm="1">
        <f t="array" ref="H1095">OR(WEEKDAY(UsageTable[[#This Row],[Time]])={1,7},NOT(ISERROR(VLOOKUP(DATE(YEAR(UsageTable[[#This Row],[Time]]),MONTH(UsageTable[[#This Row],[Time]]),DAY(UsageTable[[#This Row],[Time]])),Holidays[Date],1,FALSE()))))</f>
        <v>0</v>
      </c>
      <c r="I10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1.98</v>
      </c>
    </row>
    <row r="1096" spans="2:11" x14ac:dyDescent="0.3">
      <c r="B1096" s="29">
        <v>44159</v>
      </c>
      <c r="C1096" s="34">
        <v>44159.416666666664</v>
      </c>
      <c r="D1096" s="31">
        <v>1.8</v>
      </c>
      <c r="E1096" s="15"/>
      <c r="F1096" s="15"/>
      <c r="G1096" s="36" t="str">
        <f>TEXT(UsageTable[[#This Row],[Time]],"mm-dd")</f>
        <v>11-24</v>
      </c>
      <c r="H1096" s="36" t="b" cm="1">
        <f t="array" ref="H1096">OR(WEEKDAY(UsageTable[[#This Row],[Time]])={1,7},NOT(ISERROR(VLOOKUP(DATE(YEAR(UsageTable[[#This Row],[Time]]),MONTH(UsageTable[[#This Row],[Time]]),DAY(UsageTable[[#This Row],[Time]])),Holidays[Date],1,FALSE()))))</f>
        <v>0</v>
      </c>
      <c r="I10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0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1097" spans="2:11" x14ac:dyDescent="0.3">
      <c r="B1097" s="26">
        <v>44159</v>
      </c>
      <c r="C1097" s="33">
        <v>44159.458333333336</v>
      </c>
      <c r="D1097" s="28">
        <v>1.5</v>
      </c>
      <c r="E1097" s="15"/>
      <c r="F1097" s="15"/>
      <c r="G1097" s="36" t="str">
        <f>TEXT(UsageTable[[#This Row],[Time]],"mm-dd")</f>
        <v>11-24</v>
      </c>
      <c r="H1097" s="36" t="b" cm="1">
        <f t="array" ref="H1097">OR(WEEKDAY(UsageTable[[#This Row],[Time]])={1,7},NOT(ISERROR(VLOOKUP(DATE(YEAR(UsageTable[[#This Row],[Time]]),MONTH(UsageTable[[#This Row],[Time]]),DAY(UsageTable[[#This Row],[Time]])),Holidays[Date],1,FALSE()))))</f>
        <v>0</v>
      </c>
      <c r="I10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10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8" spans="2:11" x14ac:dyDescent="0.3">
      <c r="B1098" s="29">
        <v>44159</v>
      </c>
      <c r="C1098" s="34">
        <v>44159.5</v>
      </c>
      <c r="D1098" s="31">
        <v>1.05</v>
      </c>
      <c r="E1098" s="15"/>
      <c r="F1098" s="15"/>
      <c r="G1098" s="36" t="str">
        <f>TEXT(UsageTable[[#This Row],[Time]],"mm-dd")</f>
        <v>11-24</v>
      </c>
      <c r="H1098" s="36" t="b" cm="1">
        <f t="array" ref="H1098">OR(WEEKDAY(UsageTable[[#This Row],[Time]])={1,7},NOT(ISERROR(VLOOKUP(DATE(YEAR(UsageTable[[#This Row],[Time]]),MONTH(UsageTable[[#This Row],[Time]]),DAY(UsageTable[[#This Row],[Time]])),Holidays[Date],1,FALSE()))))</f>
        <v>0</v>
      </c>
      <c r="I10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1.05</v>
      </c>
      <c r="K10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099" spans="2:11" x14ac:dyDescent="0.3">
      <c r="B1099" s="26">
        <v>44159</v>
      </c>
      <c r="C1099" s="33">
        <v>44159.541666666664</v>
      </c>
      <c r="D1099" s="28">
        <v>0.35</v>
      </c>
      <c r="E1099" s="15"/>
      <c r="F1099" s="15"/>
      <c r="G1099" s="36" t="str">
        <f>TEXT(UsageTable[[#This Row],[Time]],"mm-dd")</f>
        <v>11-24</v>
      </c>
      <c r="H1099" s="36" t="b" cm="1">
        <f t="array" ref="H1099">OR(WEEKDAY(UsageTable[[#This Row],[Time]])={1,7},NOT(ISERROR(VLOOKUP(DATE(YEAR(UsageTable[[#This Row],[Time]]),MONTH(UsageTable[[#This Row],[Time]]),DAY(UsageTable[[#This Row],[Time]])),Holidays[Date],1,FALSE()))))</f>
        <v>0</v>
      </c>
      <c r="I10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0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0.35</v>
      </c>
      <c r="K10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0" spans="2:11" x14ac:dyDescent="0.3">
      <c r="B1100" s="29">
        <v>44159</v>
      </c>
      <c r="C1100" s="34">
        <v>44159.583333333336</v>
      </c>
      <c r="D1100" s="31">
        <v>0.81</v>
      </c>
      <c r="E1100" s="15"/>
      <c r="F1100" s="15"/>
      <c r="G1100" s="36" t="str">
        <f>TEXT(UsageTable[[#This Row],[Time]],"mm-dd")</f>
        <v>11-24</v>
      </c>
      <c r="H1100" s="36" t="b" cm="1">
        <f t="array" ref="H1100">OR(WEEKDAY(UsageTable[[#This Row],[Time]])={1,7},NOT(ISERROR(VLOOKUP(DATE(YEAR(UsageTable[[#This Row],[Time]]),MONTH(UsageTable[[#This Row],[Time]]),DAY(UsageTable[[#This Row],[Time]])),Holidays[Date],1,FALSE()))))</f>
        <v>0</v>
      </c>
      <c r="I11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0.81</v>
      </c>
      <c r="K11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1" spans="2:11" x14ac:dyDescent="0.3">
      <c r="B1101" s="26">
        <v>44159</v>
      </c>
      <c r="C1101" s="33">
        <v>44159.625</v>
      </c>
      <c r="D1101" s="28">
        <v>1.68</v>
      </c>
      <c r="E1101" s="15"/>
      <c r="F1101" s="15"/>
      <c r="G1101" s="36" t="str">
        <f>TEXT(UsageTable[[#This Row],[Time]],"mm-dd")</f>
        <v>11-24</v>
      </c>
      <c r="H1101" s="36" t="b" cm="1">
        <f t="array" ref="H1101">OR(WEEKDAY(UsageTable[[#This Row],[Time]])={1,7},NOT(ISERROR(VLOOKUP(DATE(YEAR(UsageTable[[#This Row],[Time]]),MONTH(UsageTable[[#This Row],[Time]]),DAY(UsageTable[[#This Row],[Time]])),Holidays[Date],1,FALSE()))))</f>
        <v>0</v>
      </c>
      <c r="I11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1.68</v>
      </c>
      <c r="K11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2" spans="2:11" x14ac:dyDescent="0.3">
      <c r="B1102" s="29">
        <v>44159</v>
      </c>
      <c r="C1102" s="34">
        <v>44159.666666666664</v>
      </c>
      <c r="D1102" s="31">
        <v>1.97</v>
      </c>
      <c r="E1102" s="15"/>
      <c r="F1102" s="15"/>
      <c r="G1102" s="36" t="str">
        <f>TEXT(UsageTable[[#This Row],[Time]],"mm-dd")</f>
        <v>11-24</v>
      </c>
      <c r="H1102" s="36" t="b" cm="1">
        <f t="array" ref="H1102">OR(WEEKDAY(UsageTable[[#This Row],[Time]])={1,7},NOT(ISERROR(VLOOKUP(DATE(YEAR(UsageTable[[#This Row],[Time]]),MONTH(UsageTable[[#This Row],[Time]]),DAY(UsageTable[[#This Row],[Time]])),Holidays[Date],1,FALSE()))))</f>
        <v>0</v>
      </c>
      <c r="I11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1.97</v>
      </c>
      <c r="K11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3" spans="2:11" x14ac:dyDescent="0.3">
      <c r="B1103" s="26">
        <v>44159</v>
      </c>
      <c r="C1103" s="33">
        <v>44159.708333333336</v>
      </c>
      <c r="D1103" s="28">
        <v>3.44</v>
      </c>
      <c r="E1103" s="15"/>
      <c r="F1103" s="15"/>
      <c r="G1103" s="36" t="str">
        <f>TEXT(UsageTable[[#This Row],[Time]],"mm-dd")</f>
        <v>11-24</v>
      </c>
      <c r="H1103" s="36" t="b" cm="1">
        <f t="array" ref="H1103">OR(WEEKDAY(UsageTable[[#This Row],[Time]])={1,7},NOT(ISERROR(VLOOKUP(DATE(YEAR(UsageTable[[#This Row],[Time]]),MONTH(UsageTable[[#This Row],[Time]]),DAY(UsageTable[[#This Row],[Time]])),Holidays[Date],1,FALSE()))))</f>
        <v>0</v>
      </c>
      <c r="I11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3.44</v>
      </c>
    </row>
    <row r="1104" spans="2:11" x14ac:dyDescent="0.3">
      <c r="B1104" s="29">
        <v>44159</v>
      </c>
      <c r="C1104" s="34">
        <v>44159.75</v>
      </c>
      <c r="D1104" s="31">
        <v>1.26</v>
      </c>
      <c r="E1104" s="15"/>
      <c r="F1104" s="15"/>
      <c r="G1104" s="36" t="str">
        <f>TEXT(UsageTable[[#This Row],[Time]],"mm-dd")</f>
        <v>11-24</v>
      </c>
      <c r="H1104" s="36" t="b" cm="1">
        <f t="array" ref="H1104">OR(WEEKDAY(UsageTable[[#This Row],[Time]])={1,7},NOT(ISERROR(VLOOKUP(DATE(YEAR(UsageTable[[#This Row],[Time]]),MONTH(UsageTable[[#This Row],[Time]]),DAY(UsageTable[[#This Row],[Time]])),Holidays[Date],1,FALSE()))))</f>
        <v>0</v>
      </c>
      <c r="I11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1.26</v>
      </c>
    </row>
    <row r="1105" spans="2:11" x14ac:dyDescent="0.3">
      <c r="B1105" s="26">
        <v>44159</v>
      </c>
      <c r="C1105" s="33">
        <v>44159.791666666664</v>
      </c>
      <c r="D1105" s="28">
        <v>1.1299999999999999</v>
      </c>
      <c r="E1105" s="15"/>
      <c r="F1105" s="15"/>
      <c r="G1105" s="36" t="str">
        <f>TEXT(UsageTable[[#This Row],[Time]],"mm-dd")</f>
        <v>11-24</v>
      </c>
      <c r="H1105" s="36" t="b" cm="1">
        <f t="array" ref="H1105">OR(WEEKDAY(UsageTable[[#This Row],[Time]])={1,7},NOT(ISERROR(VLOOKUP(DATE(YEAR(UsageTable[[#This Row],[Time]]),MONTH(UsageTable[[#This Row],[Time]]),DAY(UsageTable[[#This Row],[Time]])),Holidays[Date],1,FALSE()))))</f>
        <v>0</v>
      </c>
      <c r="I11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1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6" spans="2:11" x14ac:dyDescent="0.3">
      <c r="B1106" s="29">
        <v>44159</v>
      </c>
      <c r="C1106" s="34">
        <v>44159.833333333336</v>
      </c>
      <c r="D1106" s="31">
        <v>1.39</v>
      </c>
      <c r="E1106" s="15"/>
      <c r="F1106" s="15"/>
      <c r="G1106" s="36" t="str">
        <f>TEXT(UsageTable[[#This Row],[Time]],"mm-dd")</f>
        <v>11-24</v>
      </c>
      <c r="H1106" s="36" t="b" cm="1">
        <f t="array" ref="H1106">OR(WEEKDAY(UsageTable[[#This Row],[Time]])={1,7},NOT(ISERROR(VLOOKUP(DATE(YEAR(UsageTable[[#This Row],[Time]]),MONTH(UsageTable[[#This Row],[Time]]),DAY(UsageTable[[#This Row],[Time]])),Holidays[Date],1,FALSE()))))</f>
        <v>0</v>
      </c>
      <c r="I11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11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7" spans="2:11" x14ac:dyDescent="0.3">
      <c r="B1107" s="26">
        <v>44159</v>
      </c>
      <c r="C1107" s="33">
        <v>44159.875</v>
      </c>
      <c r="D1107" s="28">
        <v>1.55</v>
      </c>
      <c r="E1107" s="15"/>
      <c r="F1107" s="15"/>
      <c r="G1107" s="36" t="str">
        <f>TEXT(UsageTable[[#This Row],[Time]],"mm-dd")</f>
        <v>11-24</v>
      </c>
      <c r="H1107" s="36" t="b" cm="1">
        <f t="array" ref="H1107">OR(WEEKDAY(UsageTable[[#This Row],[Time]])={1,7},NOT(ISERROR(VLOOKUP(DATE(YEAR(UsageTable[[#This Row],[Time]]),MONTH(UsageTable[[#This Row],[Time]]),DAY(UsageTable[[#This Row],[Time]])),Holidays[Date],1,FALSE()))))</f>
        <v>0</v>
      </c>
      <c r="I11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11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8" spans="2:11" x14ac:dyDescent="0.3">
      <c r="B1108" s="29">
        <v>44159</v>
      </c>
      <c r="C1108" s="34">
        <v>44159.916666666664</v>
      </c>
      <c r="D1108" s="31">
        <v>0.64</v>
      </c>
      <c r="E1108" s="15"/>
      <c r="F1108" s="15"/>
      <c r="G1108" s="36" t="str">
        <f>TEXT(UsageTable[[#This Row],[Time]],"mm-dd")</f>
        <v>11-24</v>
      </c>
      <c r="H1108" s="36" t="b" cm="1">
        <f t="array" ref="H1108">OR(WEEKDAY(UsageTable[[#This Row],[Time]])={1,7},NOT(ISERROR(VLOOKUP(DATE(YEAR(UsageTable[[#This Row],[Time]]),MONTH(UsageTable[[#This Row],[Time]]),DAY(UsageTable[[#This Row],[Time]])),Holidays[Date],1,FALSE()))))</f>
        <v>0</v>
      </c>
      <c r="I11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11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09" spans="2:11" x14ac:dyDescent="0.3">
      <c r="B1109" s="26">
        <v>44159</v>
      </c>
      <c r="C1109" s="33">
        <v>44159.958333333336</v>
      </c>
      <c r="D1109" s="28">
        <v>2.1</v>
      </c>
      <c r="E1109" s="15"/>
      <c r="F1109" s="15"/>
      <c r="G1109" s="36" t="str">
        <f>TEXT(UsageTable[[#This Row],[Time]],"mm-dd")</f>
        <v>11-24</v>
      </c>
      <c r="H1109" s="36" t="b" cm="1">
        <f t="array" ref="H1109">OR(WEEKDAY(UsageTable[[#This Row],[Time]])={1,7},NOT(ISERROR(VLOOKUP(DATE(YEAR(UsageTable[[#This Row],[Time]]),MONTH(UsageTable[[#This Row],[Time]]),DAY(UsageTable[[#This Row],[Time]])),Holidays[Date],1,FALSE()))))</f>
        <v>0</v>
      </c>
      <c r="I11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11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0" spans="2:11" x14ac:dyDescent="0.3">
      <c r="B1110" s="29">
        <v>44160</v>
      </c>
      <c r="C1110" s="34">
        <v>44160</v>
      </c>
      <c r="D1110" s="31">
        <v>4.79</v>
      </c>
      <c r="E1110" s="15"/>
      <c r="F1110" s="15"/>
      <c r="G1110" s="36" t="str">
        <f>TEXT(UsageTable[[#This Row],[Time]],"mm-dd")</f>
        <v>11-25</v>
      </c>
      <c r="H1110" s="36" t="b" cm="1">
        <f t="array" ref="H1110">OR(WEEKDAY(UsageTable[[#This Row],[Time]])={1,7},NOT(ISERROR(VLOOKUP(DATE(YEAR(UsageTable[[#This Row],[Time]]),MONTH(UsageTable[[#This Row],[Time]]),DAY(UsageTable[[#This Row],[Time]])),Holidays[Date],1,FALSE()))))</f>
        <v>0</v>
      </c>
      <c r="I11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4.79</v>
      </c>
      <c r="J11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1" spans="2:11" x14ac:dyDescent="0.3">
      <c r="B1111" s="26">
        <v>44160</v>
      </c>
      <c r="C1111" s="33">
        <v>44160.041666666664</v>
      </c>
      <c r="D1111" s="28">
        <v>0.5</v>
      </c>
      <c r="E1111" s="15"/>
      <c r="F1111" s="15"/>
      <c r="G1111" s="36" t="str">
        <f>TEXT(UsageTable[[#This Row],[Time]],"mm-dd")</f>
        <v>11-25</v>
      </c>
      <c r="H1111" s="36" t="b" cm="1">
        <f t="array" ref="H1111">OR(WEEKDAY(UsageTable[[#This Row],[Time]])={1,7},NOT(ISERROR(VLOOKUP(DATE(YEAR(UsageTable[[#This Row],[Time]]),MONTH(UsageTable[[#This Row],[Time]]),DAY(UsageTable[[#This Row],[Time]])),Holidays[Date],1,FALSE()))))</f>
        <v>0</v>
      </c>
      <c r="I11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11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2" spans="2:11" x14ac:dyDescent="0.3">
      <c r="B1112" s="29">
        <v>44160</v>
      </c>
      <c r="C1112" s="34">
        <v>44160.083333333336</v>
      </c>
      <c r="D1112" s="31">
        <v>0.28999999999999998</v>
      </c>
      <c r="E1112" s="15"/>
      <c r="F1112" s="15"/>
      <c r="G1112" s="36" t="str">
        <f>TEXT(UsageTable[[#This Row],[Time]],"mm-dd")</f>
        <v>11-25</v>
      </c>
      <c r="H1112" s="36" t="b" cm="1">
        <f t="array" ref="H1112">OR(WEEKDAY(UsageTable[[#This Row],[Time]])={1,7},NOT(ISERROR(VLOOKUP(DATE(YEAR(UsageTable[[#This Row],[Time]]),MONTH(UsageTable[[#This Row],[Time]]),DAY(UsageTable[[#This Row],[Time]])),Holidays[Date],1,FALSE()))))</f>
        <v>0</v>
      </c>
      <c r="I11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1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3" spans="2:11" x14ac:dyDescent="0.3">
      <c r="B1113" s="26">
        <v>44160</v>
      </c>
      <c r="C1113" s="33">
        <v>44160.125</v>
      </c>
      <c r="D1113" s="28">
        <v>0.97</v>
      </c>
      <c r="E1113" s="15"/>
      <c r="F1113" s="15"/>
      <c r="G1113" s="36" t="str">
        <f>TEXT(UsageTable[[#This Row],[Time]],"mm-dd")</f>
        <v>11-25</v>
      </c>
      <c r="H1113" s="36" t="b" cm="1">
        <f t="array" ref="H1113">OR(WEEKDAY(UsageTable[[#This Row],[Time]])={1,7},NOT(ISERROR(VLOOKUP(DATE(YEAR(UsageTable[[#This Row],[Time]]),MONTH(UsageTable[[#This Row],[Time]]),DAY(UsageTable[[#This Row],[Time]])),Holidays[Date],1,FALSE()))))</f>
        <v>0</v>
      </c>
      <c r="I11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11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4" spans="2:11" x14ac:dyDescent="0.3">
      <c r="B1114" s="29">
        <v>44160</v>
      </c>
      <c r="C1114" s="34">
        <v>44160.166666666664</v>
      </c>
      <c r="D1114" s="31">
        <v>0.32</v>
      </c>
      <c r="E1114" s="15"/>
      <c r="F1114" s="15"/>
      <c r="G1114" s="36" t="str">
        <f>TEXT(UsageTable[[#This Row],[Time]],"mm-dd")</f>
        <v>11-25</v>
      </c>
      <c r="H1114" s="36" t="b" cm="1">
        <f t="array" ref="H1114">OR(WEEKDAY(UsageTable[[#This Row],[Time]])={1,7},NOT(ISERROR(VLOOKUP(DATE(YEAR(UsageTable[[#This Row],[Time]]),MONTH(UsageTable[[#This Row],[Time]]),DAY(UsageTable[[#This Row],[Time]])),Holidays[Date],1,FALSE()))))</f>
        <v>0</v>
      </c>
      <c r="I11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1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5" spans="2:11" x14ac:dyDescent="0.3">
      <c r="B1115" s="26">
        <v>44160</v>
      </c>
      <c r="C1115" s="33">
        <v>44160.208333333336</v>
      </c>
      <c r="D1115" s="28">
        <v>1.74</v>
      </c>
      <c r="E1115" s="15"/>
      <c r="F1115" s="15"/>
      <c r="G1115" s="36" t="str">
        <f>TEXT(UsageTable[[#This Row],[Time]],"mm-dd")</f>
        <v>11-25</v>
      </c>
      <c r="H1115" s="36" t="b" cm="1">
        <f t="array" ref="H1115">OR(WEEKDAY(UsageTable[[#This Row],[Time]])={1,7},NOT(ISERROR(VLOOKUP(DATE(YEAR(UsageTable[[#This Row],[Time]]),MONTH(UsageTable[[#This Row],[Time]]),DAY(UsageTable[[#This Row],[Time]])),Holidays[Date],1,FALSE()))))</f>
        <v>0</v>
      </c>
      <c r="I11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11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6" spans="2:11" x14ac:dyDescent="0.3">
      <c r="B1116" s="29">
        <v>44160</v>
      </c>
      <c r="C1116" s="34">
        <v>44160.25</v>
      </c>
      <c r="D1116" s="31">
        <v>1.7</v>
      </c>
      <c r="E1116" s="15"/>
      <c r="F1116" s="15"/>
      <c r="G1116" s="36" t="str">
        <f>TEXT(UsageTable[[#This Row],[Time]],"mm-dd")</f>
        <v>11-25</v>
      </c>
      <c r="H1116" s="36" t="b" cm="1">
        <f t="array" ref="H1116">OR(WEEKDAY(UsageTable[[#This Row],[Time]])={1,7},NOT(ISERROR(VLOOKUP(DATE(YEAR(UsageTable[[#This Row],[Time]]),MONTH(UsageTable[[#This Row],[Time]]),DAY(UsageTable[[#This Row],[Time]])),Holidays[Date],1,FALSE()))))</f>
        <v>0</v>
      </c>
      <c r="I11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11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17" spans="2:11" x14ac:dyDescent="0.3">
      <c r="B1117" s="26">
        <v>44160</v>
      </c>
      <c r="C1117" s="33">
        <v>44160.291666666664</v>
      </c>
      <c r="D1117" s="28">
        <v>3.31</v>
      </c>
      <c r="E1117" s="15"/>
      <c r="F1117" s="15"/>
      <c r="G1117" s="36" t="str">
        <f>TEXT(UsageTable[[#This Row],[Time]],"mm-dd")</f>
        <v>11-25</v>
      </c>
      <c r="H1117" s="36" t="b" cm="1">
        <f t="array" ref="H1117">OR(WEEKDAY(UsageTable[[#This Row],[Time]])={1,7},NOT(ISERROR(VLOOKUP(DATE(YEAR(UsageTable[[#This Row],[Time]]),MONTH(UsageTable[[#This Row],[Time]]),DAY(UsageTable[[#This Row],[Time]])),Holidays[Date],1,FALSE()))))</f>
        <v>0</v>
      </c>
      <c r="I11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3.31</v>
      </c>
    </row>
    <row r="1118" spans="2:11" x14ac:dyDescent="0.3">
      <c r="B1118" s="29">
        <v>44160</v>
      </c>
      <c r="C1118" s="34">
        <v>44160.333333333336</v>
      </c>
      <c r="D1118" s="31">
        <v>2.64</v>
      </c>
      <c r="E1118" s="15"/>
      <c r="F1118" s="15"/>
      <c r="G1118" s="36" t="str">
        <f>TEXT(UsageTable[[#This Row],[Time]],"mm-dd")</f>
        <v>11-25</v>
      </c>
      <c r="H1118" s="36" t="b" cm="1">
        <f t="array" ref="H1118">OR(WEEKDAY(UsageTable[[#This Row],[Time]])={1,7},NOT(ISERROR(VLOOKUP(DATE(YEAR(UsageTable[[#This Row],[Time]]),MONTH(UsageTable[[#This Row],[Time]]),DAY(UsageTable[[#This Row],[Time]])),Holidays[Date],1,FALSE()))))</f>
        <v>0</v>
      </c>
      <c r="I11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1119" spans="2:11" x14ac:dyDescent="0.3">
      <c r="B1119" s="26">
        <v>44160</v>
      </c>
      <c r="C1119" s="33">
        <v>44160.375</v>
      </c>
      <c r="D1119" s="28">
        <v>2.7</v>
      </c>
      <c r="E1119" s="15"/>
      <c r="F1119" s="15"/>
      <c r="G1119" s="36" t="str">
        <f>TEXT(UsageTable[[#This Row],[Time]],"mm-dd")</f>
        <v>11-25</v>
      </c>
      <c r="H1119" s="36" t="b" cm="1">
        <f t="array" ref="H1119">OR(WEEKDAY(UsageTable[[#This Row],[Time]])={1,7},NOT(ISERROR(VLOOKUP(DATE(YEAR(UsageTable[[#This Row],[Time]]),MONTH(UsageTable[[#This Row],[Time]]),DAY(UsageTable[[#This Row],[Time]])),Holidays[Date],1,FALSE()))))</f>
        <v>0</v>
      </c>
      <c r="I11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v>
      </c>
    </row>
    <row r="1120" spans="2:11" x14ac:dyDescent="0.3">
      <c r="B1120" s="29">
        <v>44160</v>
      </c>
      <c r="C1120" s="34">
        <v>44160.416666666664</v>
      </c>
      <c r="D1120" s="31">
        <v>2.11</v>
      </c>
      <c r="E1120" s="15"/>
      <c r="F1120" s="15"/>
      <c r="G1120" s="36" t="str">
        <f>TEXT(UsageTable[[#This Row],[Time]],"mm-dd")</f>
        <v>11-25</v>
      </c>
      <c r="H1120" s="36" t="b" cm="1">
        <f t="array" ref="H1120">OR(WEEKDAY(UsageTable[[#This Row],[Time]])={1,7},NOT(ISERROR(VLOOKUP(DATE(YEAR(UsageTable[[#This Row],[Time]]),MONTH(UsageTable[[#This Row],[Time]]),DAY(UsageTable[[#This Row],[Time]])),Holidays[Date],1,FALSE()))))</f>
        <v>0</v>
      </c>
      <c r="I11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2.11</v>
      </c>
    </row>
    <row r="1121" spans="2:11" x14ac:dyDescent="0.3">
      <c r="B1121" s="26">
        <v>44160</v>
      </c>
      <c r="C1121" s="33">
        <v>44160.458333333336</v>
      </c>
      <c r="D1121" s="28">
        <v>2.06</v>
      </c>
      <c r="E1121" s="15"/>
      <c r="F1121" s="15"/>
      <c r="G1121" s="36" t="str">
        <f>TEXT(UsageTable[[#This Row],[Time]],"mm-dd")</f>
        <v>11-25</v>
      </c>
      <c r="H1121" s="36" t="b" cm="1">
        <f t="array" ref="H1121">OR(WEEKDAY(UsageTable[[#This Row],[Time]])={1,7},NOT(ISERROR(VLOOKUP(DATE(YEAR(UsageTable[[#This Row],[Time]]),MONTH(UsageTable[[#This Row],[Time]]),DAY(UsageTable[[#This Row],[Time]])),Holidays[Date],1,FALSE()))))</f>
        <v>0</v>
      </c>
      <c r="I11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v>
      </c>
      <c r="K11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2" spans="2:11" x14ac:dyDescent="0.3">
      <c r="B1122" s="29">
        <v>44160</v>
      </c>
      <c r="C1122" s="34">
        <v>44160.5</v>
      </c>
      <c r="D1122" s="31">
        <v>1.24</v>
      </c>
      <c r="E1122" s="15"/>
      <c r="F1122" s="15"/>
      <c r="G1122" s="36" t="str">
        <f>TEXT(UsageTable[[#This Row],[Time]],"mm-dd")</f>
        <v>11-25</v>
      </c>
      <c r="H1122" s="36" t="b" cm="1">
        <f t="array" ref="H1122">OR(WEEKDAY(UsageTable[[#This Row],[Time]])={1,7},NOT(ISERROR(VLOOKUP(DATE(YEAR(UsageTable[[#This Row],[Time]]),MONTH(UsageTable[[#This Row],[Time]]),DAY(UsageTable[[#This Row],[Time]])),Holidays[Date],1,FALSE()))))</f>
        <v>0</v>
      </c>
      <c r="I11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1.24</v>
      </c>
      <c r="K11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3" spans="2:11" x14ac:dyDescent="0.3">
      <c r="B1123" s="26">
        <v>44160</v>
      </c>
      <c r="C1123" s="33">
        <v>44160.541666666664</v>
      </c>
      <c r="D1123" s="28">
        <v>0.79</v>
      </c>
      <c r="E1123" s="15"/>
      <c r="F1123" s="15"/>
      <c r="G1123" s="36" t="str">
        <f>TEXT(UsageTable[[#This Row],[Time]],"mm-dd")</f>
        <v>11-25</v>
      </c>
      <c r="H1123" s="36" t="b" cm="1">
        <f t="array" ref="H1123">OR(WEEKDAY(UsageTable[[#This Row],[Time]])={1,7},NOT(ISERROR(VLOOKUP(DATE(YEAR(UsageTable[[#This Row],[Time]]),MONTH(UsageTable[[#This Row],[Time]]),DAY(UsageTable[[#This Row],[Time]])),Holidays[Date],1,FALSE()))))</f>
        <v>0</v>
      </c>
      <c r="I11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0.79</v>
      </c>
      <c r="K11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4" spans="2:11" x14ac:dyDescent="0.3">
      <c r="B1124" s="29">
        <v>44160</v>
      </c>
      <c r="C1124" s="34">
        <v>44160.583333333336</v>
      </c>
      <c r="D1124" s="31">
        <v>0.28000000000000003</v>
      </c>
      <c r="E1124" s="15"/>
      <c r="F1124" s="15"/>
      <c r="G1124" s="36" t="str">
        <f>TEXT(UsageTable[[#This Row],[Time]],"mm-dd")</f>
        <v>11-25</v>
      </c>
      <c r="H1124" s="36" t="b" cm="1">
        <f t="array" ref="H1124">OR(WEEKDAY(UsageTable[[#This Row],[Time]])={1,7},NOT(ISERROR(VLOOKUP(DATE(YEAR(UsageTable[[#This Row],[Time]]),MONTH(UsageTable[[#This Row],[Time]]),DAY(UsageTable[[#This Row],[Time]])),Holidays[Date],1,FALSE()))))</f>
        <v>0</v>
      </c>
      <c r="I11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0.28000000000000003</v>
      </c>
      <c r="K11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5" spans="2:11" x14ac:dyDescent="0.3">
      <c r="B1125" s="26">
        <v>44160</v>
      </c>
      <c r="C1125" s="33">
        <v>44160.625</v>
      </c>
      <c r="D1125" s="28">
        <v>0.88</v>
      </c>
      <c r="E1125" s="15"/>
      <c r="F1125" s="15"/>
      <c r="G1125" s="36" t="str">
        <f>TEXT(UsageTable[[#This Row],[Time]],"mm-dd")</f>
        <v>11-25</v>
      </c>
      <c r="H1125" s="36" t="b" cm="1">
        <f t="array" ref="H1125">OR(WEEKDAY(UsageTable[[#This Row],[Time]])={1,7},NOT(ISERROR(VLOOKUP(DATE(YEAR(UsageTable[[#This Row],[Time]]),MONTH(UsageTable[[#This Row],[Time]]),DAY(UsageTable[[#This Row],[Time]])),Holidays[Date],1,FALSE()))))</f>
        <v>0</v>
      </c>
      <c r="I11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0.88</v>
      </c>
      <c r="K11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6" spans="2:11" x14ac:dyDescent="0.3">
      <c r="B1126" s="29">
        <v>44160</v>
      </c>
      <c r="C1126" s="34">
        <v>44160.666666666664</v>
      </c>
      <c r="D1126" s="31">
        <v>0.76</v>
      </c>
      <c r="E1126" s="15"/>
      <c r="F1126" s="15"/>
      <c r="G1126" s="36" t="str">
        <f>TEXT(UsageTable[[#This Row],[Time]],"mm-dd")</f>
        <v>11-25</v>
      </c>
      <c r="H1126" s="36" t="b" cm="1">
        <f t="array" ref="H1126">OR(WEEKDAY(UsageTable[[#This Row],[Time]])={1,7},NOT(ISERROR(VLOOKUP(DATE(YEAR(UsageTable[[#This Row],[Time]]),MONTH(UsageTable[[#This Row],[Time]]),DAY(UsageTable[[#This Row],[Time]])),Holidays[Date],1,FALSE()))))</f>
        <v>0</v>
      </c>
      <c r="I11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0.76</v>
      </c>
      <c r="K11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27" spans="2:11" x14ac:dyDescent="0.3">
      <c r="B1127" s="26">
        <v>44160</v>
      </c>
      <c r="C1127" s="33">
        <v>44160.708333333336</v>
      </c>
      <c r="D1127" s="28">
        <v>2.25</v>
      </c>
      <c r="E1127" s="15"/>
      <c r="F1127" s="15"/>
      <c r="G1127" s="36" t="str">
        <f>TEXT(UsageTable[[#This Row],[Time]],"mm-dd")</f>
        <v>11-25</v>
      </c>
      <c r="H1127" s="36" t="b" cm="1">
        <f t="array" ref="H1127">OR(WEEKDAY(UsageTable[[#This Row],[Time]])={1,7},NOT(ISERROR(VLOOKUP(DATE(YEAR(UsageTable[[#This Row],[Time]]),MONTH(UsageTable[[#This Row],[Time]]),DAY(UsageTable[[#This Row],[Time]])),Holidays[Date],1,FALSE()))))</f>
        <v>0</v>
      </c>
      <c r="I11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v>
      </c>
    </row>
    <row r="1128" spans="2:11" x14ac:dyDescent="0.3">
      <c r="B1128" s="29">
        <v>44160</v>
      </c>
      <c r="C1128" s="34">
        <v>44160.75</v>
      </c>
      <c r="D1128" s="31">
        <v>1.31</v>
      </c>
      <c r="E1128" s="15"/>
      <c r="F1128" s="15"/>
      <c r="G1128" s="36" t="str">
        <f>TEXT(UsageTable[[#This Row],[Time]],"mm-dd")</f>
        <v>11-25</v>
      </c>
      <c r="H1128" s="36" t="b" cm="1">
        <f t="array" ref="H1128">OR(WEEKDAY(UsageTable[[#This Row],[Time]])={1,7},NOT(ISERROR(VLOOKUP(DATE(YEAR(UsageTable[[#This Row],[Time]]),MONTH(UsageTable[[#This Row],[Time]]),DAY(UsageTable[[#This Row],[Time]])),Holidays[Date],1,FALSE()))))</f>
        <v>0</v>
      </c>
      <c r="I11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1.31</v>
      </c>
    </row>
    <row r="1129" spans="2:11" x14ac:dyDescent="0.3">
      <c r="B1129" s="26">
        <v>44160</v>
      </c>
      <c r="C1129" s="33">
        <v>44160.791666666664</v>
      </c>
      <c r="D1129" s="28">
        <v>1.86</v>
      </c>
      <c r="E1129" s="15"/>
      <c r="F1129" s="15"/>
      <c r="G1129" s="36" t="str">
        <f>TEXT(UsageTable[[#This Row],[Time]],"mm-dd")</f>
        <v>11-25</v>
      </c>
      <c r="H1129" s="36" t="b" cm="1">
        <f t="array" ref="H1129">OR(WEEKDAY(UsageTable[[#This Row],[Time]])={1,7},NOT(ISERROR(VLOOKUP(DATE(YEAR(UsageTable[[#This Row],[Time]]),MONTH(UsageTable[[#This Row],[Time]]),DAY(UsageTable[[#This Row],[Time]])),Holidays[Date],1,FALSE()))))</f>
        <v>0</v>
      </c>
      <c r="I11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1.86</v>
      </c>
      <c r="J11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0" spans="2:11" x14ac:dyDescent="0.3">
      <c r="B1130" s="29">
        <v>44160</v>
      </c>
      <c r="C1130" s="34">
        <v>44160.833333333336</v>
      </c>
      <c r="D1130" s="31">
        <v>1.85</v>
      </c>
      <c r="E1130" s="15"/>
      <c r="F1130" s="15"/>
      <c r="G1130" s="36" t="str">
        <f>TEXT(UsageTable[[#This Row],[Time]],"mm-dd")</f>
        <v>11-25</v>
      </c>
      <c r="H1130" s="36" t="b" cm="1">
        <f t="array" ref="H1130">OR(WEEKDAY(UsageTable[[#This Row],[Time]])={1,7},NOT(ISERROR(VLOOKUP(DATE(YEAR(UsageTable[[#This Row],[Time]]),MONTH(UsageTable[[#This Row],[Time]]),DAY(UsageTable[[#This Row],[Time]])),Holidays[Date],1,FALSE()))))</f>
        <v>0</v>
      </c>
      <c r="I11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11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1" spans="2:11" x14ac:dyDescent="0.3">
      <c r="B1131" s="26">
        <v>44160</v>
      </c>
      <c r="C1131" s="33">
        <v>44160.875</v>
      </c>
      <c r="D1131" s="28">
        <v>1.49</v>
      </c>
      <c r="E1131" s="15"/>
      <c r="F1131" s="15"/>
      <c r="G1131" s="36" t="str">
        <f>TEXT(UsageTable[[#This Row],[Time]],"mm-dd")</f>
        <v>11-25</v>
      </c>
      <c r="H1131" s="36" t="b" cm="1">
        <f t="array" ref="H1131">OR(WEEKDAY(UsageTable[[#This Row],[Time]])={1,7},NOT(ISERROR(VLOOKUP(DATE(YEAR(UsageTable[[#This Row],[Time]]),MONTH(UsageTable[[#This Row],[Time]]),DAY(UsageTable[[#This Row],[Time]])),Holidays[Date],1,FALSE()))))</f>
        <v>0</v>
      </c>
      <c r="I11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11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2" spans="2:11" x14ac:dyDescent="0.3">
      <c r="B1132" s="29">
        <v>44160</v>
      </c>
      <c r="C1132" s="34">
        <v>44160.916666666664</v>
      </c>
      <c r="D1132" s="31">
        <v>1.93</v>
      </c>
      <c r="E1132" s="15"/>
      <c r="F1132" s="15"/>
      <c r="G1132" s="36" t="str">
        <f>TEXT(UsageTable[[#This Row],[Time]],"mm-dd")</f>
        <v>11-25</v>
      </c>
      <c r="H1132" s="36" t="b" cm="1">
        <f t="array" ref="H1132">OR(WEEKDAY(UsageTable[[#This Row],[Time]])={1,7},NOT(ISERROR(VLOOKUP(DATE(YEAR(UsageTable[[#This Row],[Time]]),MONTH(UsageTable[[#This Row],[Time]]),DAY(UsageTable[[#This Row],[Time]])),Holidays[Date],1,FALSE()))))</f>
        <v>0</v>
      </c>
      <c r="I11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1.93</v>
      </c>
      <c r="J11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3" spans="2:11" x14ac:dyDescent="0.3">
      <c r="B1133" s="26">
        <v>44160</v>
      </c>
      <c r="C1133" s="33">
        <v>44160.958333333336</v>
      </c>
      <c r="D1133" s="28">
        <v>1.63</v>
      </c>
      <c r="E1133" s="15"/>
      <c r="F1133" s="15"/>
      <c r="G1133" s="36" t="str">
        <f>TEXT(UsageTable[[#This Row],[Time]],"mm-dd")</f>
        <v>11-25</v>
      </c>
      <c r="H1133" s="36" t="b" cm="1">
        <f t="array" ref="H1133">OR(WEEKDAY(UsageTable[[#This Row],[Time]])={1,7},NOT(ISERROR(VLOOKUP(DATE(YEAR(UsageTable[[#This Row],[Time]]),MONTH(UsageTable[[#This Row],[Time]]),DAY(UsageTable[[#This Row],[Time]])),Holidays[Date],1,FALSE()))))</f>
        <v>0</v>
      </c>
      <c r="I11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1.63</v>
      </c>
      <c r="J11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4" spans="2:11" x14ac:dyDescent="0.3">
      <c r="B1134" s="29">
        <v>44161</v>
      </c>
      <c r="C1134" s="34">
        <v>44161</v>
      </c>
      <c r="D1134" s="31">
        <v>0.43</v>
      </c>
      <c r="E1134" s="15"/>
      <c r="F1134" s="15"/>
      <c r="G1134" s="36" t="str">
        <f>TEXT(UsageTable[[#This Row],[Time]],"mm-dd")</f>
        <v>11-26</v>
      </c>
      <c r="H1134" s="36" t="b" cm="1">
        <f t="array" ref="H1134">OR(WEEKDAY(UsageTable[[#This Row],[Time]])={1,7},NOT(ISERROR(VLOOKUP(DATE(YEAR(UsageTable[[#This Row],[Time]]),MONTH(UsageTable[[#This Row],[Time]]),DAY(UsageTable[[#This Row],[Time]])),Holidays[Date],1,FALSE()))))</f>
        <v>0</v>
      </c>
      <c r="I11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11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5" spans="2:11" x14ac:dyDescent="0.3">
      <c r="B1135" s="26">
        <v>44161</v>
      </c>
      <c r="C1135" s="33">
        <v>44161.041666666664</v>
      </c>
      <c r="D1135" s="28">
        <v>0.57999999999999996</v>
      </c>
      <c r="E1135" s="15"/>
      <c r="F1135" s="15"/>
      <c r="G1135" s="36" t="str">
        <f>TEXT(UsageTable[[#This Row],[Time]],"mm-dd")</f>
        <v>11-26</v>
      </c>
      <c r="H1135" s="36" t="b" cm="1">
        <f t="array" ref="H1135">OR(WEEKDAY(UsageTable[[#This Row],[Time]])={1,7},NOT(ISERROR(VLOOKUP(DATE(YEAR(UsageTable[[#This Row],[Time]]),MONTH(UsageTable[[#This Row],[Time]]),DAY(UsageTable[[#This Row],[Time]])),Holidays[Date],1,FALSE()))))</f>
        <v>0</v>
      </c>
      <c r="I11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11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6" spans="2:11" x14ac:dyDescent="0.3">
      <c r="B1136" s="29">
        <v>44161</v>
      </c>
      <c r="C1136" s="34">
        <v>44161.083333333336</v>
      </c>
      <c r="D1136" s="31">
        <v>0.23</v>
      </c>
      <c r="E1136" s="15"/>
      <c r="F1136" s="15"/>
      <c r="G1136" s="36" t="str">
        <f>TEXT(UsageTable[[#This Row],[Time]],"mm-dd")</f>
        <v>11-26</v>
      </c>
      <c r="H1136" s="36" t="b" cm="1">
        <f t="array" ref="H1136">OR(WEEKDAY(UsageTable[[#This Row],[Time]])={1,7},NOT(ISERROR(VLOOKUP(DATE(YEAR(UsageTable[[#This Row],[Time]]),MONTH(UsageTable[[#This Row],[Time]]),DAY(UsageTable[[#This Row],[Time]])),Holidays[Date],1,FALSE()))))</f>
        <v>0</v>
      </c>
      <c r="I11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0.23</v>
      </c>
      <c r="J11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7" spans="2:11" x14ac:dyDescent="0.3">
      <c r="B1137" s="26">
        <v>44161</v>
      </c>
      <c r="C1137" s="33">
        <v>44161.125</v>
      </c>
      <c r="D1137" s="28">
        <v>0.69</v>
      </c>
      <c r="E1137" s="15"/>
      <c r="F1137" s="15"/>
      <c r="G1137" s="36" t="str">
        <f>TEXT(UsageTable[[#This Row],[Time]],"mm-dd")</f>
        <v>11-26</v>
      </c>
      <c r="H1137" s="36" t="b" cm="1">
        <f t="array" ref="H1137">OR(WEEKDAY(UsageTable[[#This Row],[Time]])={1,7},NOT(ISERROR(VLOOKUP(DATE(YEAR(UsageTable[[#This Row],[Time]]),MONTH(UsageTable[[#This Row],[Time]]),DAY(UsageTable[[#This Row],[Time]])),Holidays[Date],1,FALSE()))))</f>
        <v>0</v>
      </c>
      <c r="I11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11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8" spans="2:11" x14ac:dyDescent="0.3">
      <c r="B1138" s="29">
        <v>44161</v>
      </c>
      <c r="C1138" s="34">
        <v>44161.166666666664</v>
      </c>
      <c r="D1138" s="31">
        <v>0.24</v>
      </c>
      <c r="E1138" s="15"/>
      <c r="F1138" s="15"/>
      <c r="G1138" s="36" t="str">
        <f>TEXT(UsageTable[[#This Row],[Time]],"mm-dd")</f>
        <v>11-26</v>
      </c>
      <c r="H1138" s="36" t="b" cm="1">
        <f t="array" ref="H1138">OR(WEEKDAY(UsageTable[[#This Row],[Time]])={1,7},NOT(ISERROR(VLOOKUP(DATE(YEAR(UsageTable[[#This Row],[Time]]),MONTH(UsageTable[[#This Row],[Time]]),DAY(UsageTable[[#This Row],[Time]])),Holidays[Date],1,FALSE()))))</f>
        <v>0</v>
      </c>
      <c r="I11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0.24</v>
      </c>
      <c r="J11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39" spans="2:11" x14ac:dyDescent="0.3">
      <c r="B1139" s="26">
        <v>44161</v>
      </c>
      <c r="C1139" s="33">
        <v>44161.208333333336</v>
      </c>
      <c r="D1139" s="28">
        <v>1.39</v>
      </c>
      <c r="E1139" s="15"/>
      <c r="F1139" s="15"/>
      <c r="G1139" s="36" t="str">
        <f>TEXT(UsageTable[[#This Row],[Time]],"mm-dd")</f>
        <v>11-26</v>
      </c>
      <c r="H1139" s="36" t="b" cm="1">
        <f t="array" ref="H1139">OR(WEEKDAY(UsageTable[[#This Row],[Time]])={1,7},NOT(ISERROR(VLOOKUP(DATE(YEAR(UsageTable[[#This Row],[Time]]),MONTH(UsageTable[[#This Row],[Time]]),DAY(UsageTable[[#This Row],[Time]])),Holidays[Date],1,FALSE()))))</f>
        <v>0</v>
      </c>
      <c r="I11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11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0" spans="2:11" x14ac:dyDescent="0.3">
      <c r="B1140" s="29">
        <v>44161</v>
      </c>
      <c r="C1140" s="34">
        <v>44161.25</v>
      </c>
      <c r="D1140" s="31">
        <v>1.19</v>
      </c>
      <c r="E1140" s="15"/>
      <c r="F1140" s="15"/>
      <c r="G1140" s="36" t="str">
        <f>TEXT(UsageTable[[#This Row],[Time]],"mm-dd")</f>
        <v>11-26</v>
      </c>
      <c r="H1140" s="36" t="b" cm="1">
        <f t="array" ref="H1140">OR(WEEKDAY(UsageTable[[#This Row],[Time]])={1,7},NOT(ISERROR(VLOOKUP(DATE(YEAR(UsageTable[[#This Row],[Time]]),MONTH(UsageTable[[#This Row],[Time]]),DAY(UsageTable[[#This Row],[Time]])),Holidays[Date],1,FALSE()))))</f>
        <v>0</v>
      </c>
      <c r="I11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1.19</v>
      </c>
      <c r="J11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1" spans="2:11" x14ac:dyDescent="0.3">
      <c r="B1141" s="26">
        <v>44161</v>
      </c>
      <c r="C1141" s="33">
        <v>44161.291666666664</v>
      </c>
      <c r="D1141" s="28">
        <v>2.2599999999999998</v>
      </c>
      <c r="E1141" s="15"/>
      <c r="F1141" s="15"/>
      <c r="G1141" s="36" t="str">
        <f>TEXT(UsageTable[[#This Row],[Time]],"mm-dd")</f>
        <v>11-26</v>
      </c>
      <c r="H1141" s="36" t="b" cm="1">
        <f t="array" ref="H1141">OR(WEEKDAY(UsageTable[[#This Row],[Time]])={1,7},NOT(ISERROR(VLOOKUP(DATE(YEAR(UsageTable[[#This Row],[Time]]),MONTH(UsageTable[[#This Row],[Time]]),DAY(UsageTable[[#This Row],[Time]])),Holidays[Date],1,FALSE()))))</f>
        <v>0</v>
      </c>
      <c r="I11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2.2599999999999998</v>
      </c>
    </row>
    <row r="1142" spans="2:11" x14ac:dyDescent="0.3">
      <c r="B1142" s="29">
        <v>44161</v>
      </c>
      <c r="C1142" s="34">
        <v>44161.333333333336</v>
      </c>
      <c r="D1142" s="31">
        <v>5.18</v>
      </c>
      <c r="E1142" s="15"/>
      <c r="F1142" s="15"/>
      <c r="G1142" s="36" t="str">
        <f>TEXT(UsageTable[[#This Row],[Time]],"mm-dd")</f>
        <v>11-26</v>
      </c>
      <c r="H1142" s="36" t="b" cm="1">
        <f t="array" ref="H1142">OR(WEEKDAY(UsageTable[[#This Row],[Time]])={1,7},NOT(ISERROR(VLOOKUP(DATE(YEAR(UsageTable[[#This Row],[Time]]),MONTH(UsageTable[[#This Row],[Time]]),DAY(UsageTable[[#This Row],[Time]])),Holidays[Date],1,FALSE()))))</f>
        <v>0</v>
      </c>
      <c r="I11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5.18</v>
      </c>
    </row>
    <row r="1143" spans="2:11" x14ac:dyDescent="0.3">
      <c r="B1143" s="26">
        <v>44161</v>
      </c>
      <c r="C1143" s="33">
        <v>44161.375</v>
      </c>
      <c r="D1143" s="28">
        <v>0.59</v>
      </c>
      <c r="E1143" s="15"/>
      <c r="F1143" s="15"/>
      <c r="G1143" s="36" t="str">
        <f>TEXT(UsageTable[[#This Row],[Time]],"mm-dd")</f>
        <v>11-26</v>
      </c>
      <c r="H1143" s="36" t="b" cm="1">
        <f t="array" ref="H1143">OR(WEEKDAY(UsageTable[[#This Row],[Time]])={1,7},NOT(ISERROR(VLOOKUP(DATE(YEAR(UsageTable[[#This Row],[Time]]),MONTH(UsageTable[[#This Row],[Time]]),DAY(UsageTable[[#This Row],[Time]])),Holidays[Date],1,FALSE()))))</f>
        <v>0</v>
      </c>
      <c r="I11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0.59</v>
      </c>
    </row>
    <row r="1144" spans="2:11" x14ac:dyDescent="0.3">
      <c r="B1144" s="29">
        <v>44161</v>
      </c>
      <c r="C1144" s="34">
        <v>44161.416666666664</v>
      </c>
      <c r="D1144" s="31">
        <v>0.98</v>
      </c>
      <c r="E1144" s="15"/>
      <c r="F1144" s="15"/>
      <c r="G1144" s="36" t="str">
        <f>TEXT(UsageTable[[#This Row],[Time]],"mm-dd")</f>
        <v>11-26</v>
      </c>
      <c r="H1144" s="36" t="b" cm="1">
        <f t="array" ref="H1144">OR(WEEKDAY(UsageTable[[#This Row],[Time]])={1,7},NOT(ISERROR(VLOOKUP(DATE(YEAR(UsageTable[[#This Row],[Time]]),MONTH(UsageTable[[#This Row],[Time]]),DAY(UsageTable[[#This Row],[Time]])),Holidays[Date],1,FALSE()))))</f>
        <v>0</v>
      </c>
      <c r="I11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0.98</v>
      </c>
    </row>
    <row r="1145" spans="2:11" x14ac:dyDescent="0.3">
      <c r="B1145" s="26">
        <v>44161</v>
      </c>
      <c r="C1145" s="33">
        <v>44161.458333333336</v>
      </c>
      <c r="D1145" s="28">
        <v>0.36</v>
      </c>
      <c r="E1145" s="15"/>
      <c r="F1145" s="15"/>
      <c r="G1145" s="36" t="str">
        <f>TEXT(UsageTable[[#This Row],[Time]],"mm-dd")</f>
        <v>11-26</v>
      </c>
      <c r="H1145" s="36" t="b" cm="1">
        <f t="array" ref="H1145">OR(WEEKDAY(UsageTable[[#This Row],[Time]])={1,7},NOT(ISERROR(VLOOKUP(DATE(YEAR(UsageTable[[#This Row],[Time]]),MONTH(UsageTable[[#This Row],[Time]]),DAY(UsageTable[[#This Row],[Time]])),Holidays[Date],1,FALSE()))))</f>
        <v>0</v>
      </c>
      <c r="I11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0.36</v>
      </c>
      <c r="K11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6" spans="2:11" x14ac:dyDescent="0.3">
      <c r="B1146" s="29">
        <v>44161</v>
      </c>
      <c r="C1146" s="34">
        <v>44161.5</v>
      </c>
      <c r="D1146" s="31">
        <v>0.95</v>
      </c>
      <c r="E1146" s="15"/>
      <c r="F1146" s="15"/>
      <c r="G1146" s="36" t="str">
        <f>TEXT(UsageTable[[#This Row],[Time]],"mm-dd")</f>
        <v>11-26</v>
      </c>
      <c r="H1146" s="36" t="b" cm="1">
        <f t="array" ref="H1146">OR(WEEKDAY(UsageTable[[#This Row],[Time]])={1,7},NOT(ISERROR(VLOOKUP(DATE(YEAR(UsageTable[[#This Row],[Time]]),MONTH(UsageTable[[#This Row],[Time]]),DAY(UsageTable[[#This Row],[Time]])),Holidays[Date],1,FALSE()))))</f>
        <v>0</v>
      </c>
      <c r="I11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0.95</v>
      </c>
      <c r="K11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7" spans="2:11" x14ac:dyDescent="0.3">
      <c r="B1147" s="26">
        <v>44161</v>
      </c>
      <c r="C1147" s="33">
        <v>44161.541666666664</v>
      </c>
      <c r="D1147" s="28">
        <v>0.65</v>
      </c>
      <c r="E1147" s="15"/>
      <c r="F1147" s="15"/>
      <c r="G1147" s="36" t="str">
        <f>TEXT(UsageTable[[#This Row],[Time]],"mm-dd")</f>
        <v>11-26</v>
      </c>
      <c r="H1147" s="36" t="b" cm="1">
        <f t="array" ref="H1147">OR(WEEKDAY(UsageTable[[#This Row],[Time]])={1,7},NOT(ISERROR(VLOOKUP(DATE(YEAR(UsageTable[[#This Row],[Time]]),MONTH(UsageTable[[#This Row],[Time]]),DAY(UsageTable[[#This Row],[Time]])),Holidays[Date],1,FALSE()))))</f>
        <v>0</v>
      </c>
      <c r="I11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0.65</v>
      </c>
      <c r="K11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8" spans="2:11" x14ac:dyDescent="0.3">
      <c r="B1148" s="29">
        <v>44161</v>
      </c>
      <c r="C1148" s="34">
        <v>44161.583333333336</v>
      </c>
      <c r="D1148" s="31">
        <v>0.72</v>
      </c>
      <c r="E1148" s="15"/>
      <c r="F1148" s="15"/>
      <c r="G1148" s="36" t="str">
        <f>TEXT(UsageTable[[#This Row],[Time]],"mm-dd")</f>
        <v>11-26</v>
      </c>
      <c r="H1148" s="36" t="b" cm="1">
        <f t="array" ref="H1148">OR(WEEKDAY(UsageTable[[#This Row],[Time]])={1,7},NOT(ISERROR(VLOOKUP(DATE(YEAR(UsageTable[[#This Row],[Time]]),MONTH(UsageTable[[#This Row],[Time]]),DAY(UsageTable[[#This Row],[Time]])),Holidays[Date],1,FALSE()))))</f>
        <v>0</v>
      </c>
      <c r="I11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0.72</v>
      </c>
      <c r="K11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49" spans="2:11" x14ac:dyDescent="0.3">
      <c r="B1149" s="26">
        <v>44161</v>
      </c>
      <c r="C1149" s="33">
        <v>44161.625</v>
      </c>
      <c r="D1149" s="28">
        <v>0.77</v>
      </c>
      <c r="E1149" s="15"/>
      <c r="F1149" s="15"/>
      <c r="G1149" s="36" t="str">
        <f>TEXT(UsageTable[[#This Row],[Time]],"mm-dd")</f>
        <v>11-26</v>
      </c>
      <c r="H1149" s="36" t="b" cm="1">
        <f t="array" ref="H1149">OR(WEEKDAY(UsageTable[[#This Row],[Time]])={1,7},NOT(ISERROR(VLOOKUP(DATE(YEAR(UsageTable[[#This Row],[Time]]),MONTH(UsageTable[[#This Row],[Time]]),DAY(UsageTable[[#This Row],[Time]])),Holidays[Date],1,FALSE()))))</f>
        <v>0</v>
      </c>
      <c r="I11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0.77</v>
      </c>
      <c r="K11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0" spans="2:11" x14ac:dyDescent="0.3">
      <c r="B1150" s="29">
        <v>44161</v>
      </c>
      <c r="C1150" s="34">
        <v>44161.666666666664</v>
      </c>
      <c r="D1150" s="31">
        <v>1.37</v>
      </c>
      <c r="E1150" s="15"/>
      <c r="F1150" s="15"/>
      <c r="G1150" s="36" t="str">
        <f>TEXT(UsageTable[[#This Row],[Time]],"mm-dd")</f>
        <v>11-26</v>
      </c>
      <c r="H1150" s="36" t="b" cm="1">
        <f t="array" ref="H1150">OR(WEEKDAY(UsageTable[[#This Row],[Time]])={1,7},NOT(ISERROR(VLOOKUP(DATE(YEAR(UsageTable[[#This Row],[Time]]),MONTH(UsageTable[[#This Row],[Time]]),DAY(UsageTable[[#This Row],[Time]])),Holidays[Date],1,FALSE()))))</f>
        <v>0</v>
      </c>
      <c r="I11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1.37</v>
      </c>
      <c r="K11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1" spans="2:11" x14ac:dyDescent="0.3">
      <c r="B1151" s="26">
        <v>44161</v>
      </c>
      <c r="C1151" s="33">
        <v>44161.708333333336</v>
      </c>
      <c r="D1151" s="28">
        <v>1.62</v>
      </c>
      <c r="E1151" s="15"/>
      <c r="F1151" s="15"/>
      <c r="G1151" s="36" t="str">
        <f>TEXT(UsageTable[[#This Row],[Time]],"mm-dd")</f>
        <v>11-26</v>
      </c>
      <c r="H1151" s="36" t="b" cm="1">
        <f t="array" ref="H1151">OR(WEEKDAY(UsageTable[[#This Row],[Time]])={1,7},NOT(ISERROR(VLOOKUP(DATE(YEAR(UsageTable[[#This Row],[Time]]),MONTH(UsageTable[[#This Row],[Time]]),DAY(UsageTable[[#This Row],[Time]])),Holidays[Date],1,FALSE()))))</f>
        <v>0</v>
      </c>
      <c r="I11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1.62</v>
      </c>
    </row>
    <row r="1152" spans="2:11" x14ac:dyDescent="0.3">
      <c r="B1152" s="29">
        <v>44161</v>
      </c>
      <c r="C1152" s="34">
        <v>44161.75</v>
      </c>
      <c r="D1152" s="31">
        <v>2.84</v>
      </c>
      <c r="E1152" s="15"/>
      <c r="F1152" s="15"/>
      <c r="G1152" s="36" t="str">
        <f>TEXT(UsageTable[[#This Row],[Time]],"mm-dd")</f>
        <v>11-26</v>
      </c>
      <c r="H1152" s="36" t="b" cm="1">
        <f t="array" ref="H1152">OR(WEEKDAY(UsageTable[[#This Row],[Time]])={1,7},NOT(ISERROR(VLOOKUP(DATE(YEAR(UsageTable[[#This Row],[Time]]),MONTH(UsageTable[[#This Row],[Time]]),DAY(UsageTable[[#This Row],[Time]])),Holidays[Date],1,FALSE()))))</f>
        <v>0</v>
      </c>
      <c r="I11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2.84</v>
      </c>
    </row>
    <row r="1153" spans="2:11" x14ac:dyDescent="0.3">
      <c r="B1153" s="26">
        <v>44161</v>
      </c>
      <c r="C1153" s="33">
        <v>44161.791666666664</v>
      </c>
      <c r="D1153" s="28">
        <v>0.96</v>
      </c>
      <c r="E1153" s="15"/>
      <c r="F1153" s="15"/>
      <c r="G1153" s="36" t="str">
        <f>TEXT(UsageTable[[#This Row],[Time]],"mm-dd")</f>
        <v>11-26</v>
      </c>
      <c r="H1153" s="36" t="b" cm="1">
        <f t="array" ref="H1153">OR(WEEKDAY(UsageTable[[#This Row],[Time]])={1,7},NOT(ISERROR(VLOOKUP(DATE(YEAR(UsageTable[[#This Row],[Time]]),MONTH(UsageTable[[#This Row],[Time]]),DAY(UsageTable[[#This Row],[Time]])),Holidays[Date],1,FALSE()))))</f>
        <v>0</v>
      </c>
      <c r="I11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11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4" spans="2:11" x14ac:dyDescent="0.3">
      <c r="B1154" s="29">
        <v>44161</v>
      </c>
      <c r="C1154" s="34">
        <v>44161.833333333336</v>
      </c>
      <c r="D1154" s="31">
        <v>1</v>
      </c>
      <c r="E1154" s="15"/>
      <c r="F1154" s="15"/>
      <c r="G1154" s="36" t="str">
        <f>TEXT(UsageTable[[#This Row],[Time]],"mm-dd")</f>
        <v>11-26</v>
      </c>
      <c r="H1154" s="36" t="b" cm="1">
        <f t="array" ref="H1154">OR(WEEKDAY(UsageTable[[#This Row],[Time]])={1,7},NOT(ISERROR(VLOOKUP(DATE(YEAR(UsageTable[[#This Row],[Time]]),MONTH(UsageTable[[#This Row],[Time]]),DAY(UsageTable[[#This Row],[Time]])),Holidays[Date],1,FALSE()))))</f>
        <v>0</v>
      </c>
      <c r="I11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11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5" spans="2:11" x14ac:dyDescent="0.3">
      <c r="B1155" s="26">
        <v>44161</v>
      </c>
      <c r="C1155" s="33">
        <v>44161.875</v>
      </c>
      <c r="D1155" s="28">
        <v>0.6</v>
      </c>
      <c r="E1155" s="15"/>
      <c r="F1155" s="15"/>
      <c r="G1155" s="36" t="str">
        <f>TEXT(UsageTable[[#This Row],[Time]],"mm-dd")</f>
        <v>11-26</v>
      </c>
      <c r="H1155" s="36" t="b" cm="1">
        <f t="array" ref="H1155">OR(WEEKDAY(UsageTable[[#This Row],[Time]])={1,7},NOT(ISERROR(VLOOKUP(DATE(YEAR(UsageTable[[#This Row],[Time]]),MONTH(UsageTable[[#This Row],[Time]]),DAY(UsageTable[[#This Row],[Time]])),Holidays[Date],1,FALSE()))))</f>
        <v>0</v>
      </c>
      <c r="I11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11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6" spans="2:11" x14ac:dyDescent="0.3">
      <c r="B1156" s="29">
        <v>44161</v>
      </c>
      <c r="C1156" s="34">
        <v>44161.916666666664</v>
      </c>
      <c r="D1156" s="31">
        <v>0.94</v>
      </c>
      <c r="E1156" s="15"/>
      <c r="F1156" s="15"/>
      <c r="G1156" s="36" t="str">
        <f>TEXT(UsageTable[[#This Row],[Time]],"mm-dd")</f>
        <v>11-26</v>
      </c>
      <c r="H1156" s="36" t="b" cm="1">
        <f t="array" ref="H1156">OR(WEEKDAY(UsageTable[[#This Row],[Time]])={1,7},NOT(ISERROR(VLOOKUP(DATE(YEAR(UsageTable[[#This Row],[Time]]),MONTH(UsageTable[[#This Row],[Time]]),DAY(UsageTable[[#This Row],[Time]])),Holidays[Date],1,FALSE()))))</f>
        <v>0</v>
      </c>
      <c r="I11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11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7" spans="2:11" x14ac:dyDescent="0.3">
      <c r="B1157" s="26">
        <v>44161</v>
      </c>
      <c r="C1157" s="33">
        <v>44161.958333333336</v>
      </c>
      <c r="D1157" s="28">
        <v>1.49</v>
      </c>
      <c r="E1157" s="15"/>
      <c r="F1157" s="15"/>
      <c r="G1157" s="36" t="str">
        <f>TEXT(UsageTable[[#This Row],[Time]],"mm-dd")</f>
        <v>11-26</v>
      </c>
      <c r="H1157" s="36" t="b" cm="1">
        <f t="array" ref="H1157">OR(WEEKDAY(UsageTable[[#This Row],[Time]])={1,7},NOT(ISERROR(VLOOKUP(DATE(YEAR(UsageTable[[#This Row],[Time]]),MONTH(UsageTable[[#This Row],[Time]]),DAY(UsageTable[[#This Row],[Time]])),Holidays[Date],1,FALSE()))))</f>
        <v>0</v>
      </c>
      <c r="I11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11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8" spans="2:11" x14ac:dyDescent="0.3">
      <c r="B1158" s="29">
        <v>44162</v>
      </c>
      <c r="C1158" s="34">
        <v>44162</v>
      </c>
      <c r="D1158" s="31">
        <v>0.75</v>
      </c>
      <c r="E1158" s="15"/>
      <c r="F1158" s="15"/>
      <c r="G1158" s="36" t="str">
        <f>TEXT(UsageTable[[#This Row],[Time]],"mm-dd")</f>
        <v>11-27</v>
      </c>
      <c r="H1158" s="36" t="b" cm="1">
        <f t="array" ref="H1158">OR(WEEKDAY(UsageTable[[#This Row],[Time]])={1,7},NOT(ISERROR(VLOOKUP(DATE(YEAR(UsageTable[[#This Row],[Time]]),MONTH(UsageTable[[#This Row],[Time]]),DAY(UsageTable[[#This Row],[Time]])),Holidays[Date],1,FALSE()))))</f>
        <v>0</v>
      </c>
      <c r="I11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1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59" spans="2:11" x14ac:dyDescent="0.3">
      <c r="B1159" s="26">
        <v>44162</v>
      </c>
      <c r="C1159" s="33">
        <v>44162.041666666664</v>
      </c>
      <c r="D1159" s="28">
        <v>0.38</v>
      </c>
      <c r="E1159" s="15"/>
      <c r="F1159" s="15"/>
      <c r="G1159" s="36" t="str">
        <f>TEXT(UsageTable[[#This Row],[Time]],"mm-dd")</f>
        <v>11-27</v>
      </c>
      <c r="H1159" s="36" t="b" cm="1">
        <f t="array" ref="H1159">OR(WEEKDAY(UsageTable[[#This Row],[Time]])={1,7},NOT(ISERROR(VLOOKUP(DATE(YEAR(UsageTable[[#This Row],[Time]]),MONTH(UsageTable[[#This Row],[Time]]),DAY(UsageTable[[#This Row],[Time]])),Holidays[Date],1,FALSE()))))</f>
        <v>0</v>
      </c>
      <c r="I11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1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0" spans="2:11" x14ac:dyDescent="0.3">
      <c r="B1160" s="29">
        <v>44162</v>
      </c>
      <c r="C1160" s="34">
        <v>44162.083333333336</v>
      </c>
      <c r="D1160" s="31">
        <v>0.28999999999999998</v>
      </c>
      <c r="E1160" s="15"/>
      <c r="F1160" s="15"/>
      <c r="G1160" s="36" t="str">
        <f>TEXT(UsageTable[[#This Row],[Time]],"mm-dd")</f>
        <v>11-27</v>
      </c>
      <c r="H1160" s="36" t="b" cm="1">
        <f t="array" ref="H1160">OR(WEEKDAY(UsageTable[[#This Row],[Time]])={1,7},NOT(ISERROR(VLOOKUP(DATE(YEAR(UsageTable[[#This Row],[Time]]),MONTH(UsageTable[[#This Row],[Time]]),DAY(UsageTable[[#This Row],[Time]])),Holidays[Date],1,FALSE()))))</f>
        <v>0</v>
      </c>
      <c r="I11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1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1" spans="2:11" x14ac:dyDescent="0.3">
      <c r="B1161" s="26">
        <v>44162</v>
      </c>
      <c r="C1161" s="33">
        <v>44162.125</v>
      </c>
      <c r="D1161" s="28">
        <v>0.79</v>
      </c>
      <c r="E1161" s="15"/>
      <c r="F1161" s="15"/>
      <c r="G1161" s="36" t="str">
        <f>TEXT(UsageTable[[#This Row],[Time]],"mm-dd")</f>
        <v>11-27</v>
      </c>
      <c r="H1161" s="36" t="b" cm="1">
        <f t="array" ref="H1161">OR(WEEKDAY(UsageTable[[#This Row],[Time]])={1,7},NOT(ISERROR(VLOOKUP(DATE(YEAR(UsageTable[[#This Row],[Time]]),MONTH(UsageTable[[#This Row],[Time]]),DAY(UsageTable[[#This Row],[Time]])),Holidays[Date],1,FALSE()))))</f>
        <v>0</v>
      </c>
      <c r="I11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1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2" spans="2:11" x14ac:dyDescent="0.3">
      <c r="B1162" s="29">
        <v>44162</v>
      </c>
      <c r="C1162" s="34">
        <v>44162.166666666664</v>
      </c>
      <c r="D1162" s="31">
        <v>0.32</v>
      </c>
      <c r="E1162" s="15"/>
      <c r="F1162" s="15"/>
      <c r="G1162" s="36" t="str">
        <f>TEXT(UsageTable[[#This Row],[Time]],"mm-dd")</f>
        <v>11-27</v>
      </c>
      <c r="H1162" s="36" t="b" cm="1">
        <f t="array" ref="H1162">OR(WEEKDAY(UsageTable[[#This Row],[Time]])={1,7},NOT(ISERROR(VLOOKUP(DATE(YEAR(UsageTable[[#This Row],[Time]]),MONTH(UsageTable[[#This Row],[Time]]),DAY(UsageTable[[#This Row],[Time]])),Holidays[Date],1,FALSE()))))</f>
        <v>0</v>
      </c>
      <c r="I11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1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3" spans="2:11" x14ac:dyDescent="0.3">
      <c r="B1163" s="26">
        <v>44162</v>
      </c>
      <c r="C1163" s="33">
        <v>44162.208333333336</v>
      </c>
      <c r="D1163" s="28">
        <v>1.48</v>
      </c>
      <c r="E1163" s="15"/>
      <c r="F1163" s="15"/>
      <c r="G1163" s="36" t="str">
        <f>TEXT(UsageTable[[#This Row],[Time]],"mm-dd")</f>
        <v>11-27</v>
      </c>
      <c r="H1163" s="36" t="b" cm="1">
        <f t="array" ref="H1163">OR(WEEKDAY(UsageTable[[#This Row],[Time]])={1,7},NOT(ISERROR(VLOOKUP(DATE(YEAR(UsageTable[[#This Row],[Time]]),MONTH(UsageTable[[#This Row],[Time]]),DAY(UsageTable[[#This Row],[Time]])),Holidays[Date],1,FALSE()))))</f>
        <v>0</v>
      </c>
      <c r="I11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1.48</v>
      </c>
      <c r="J11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4" spans="2:11" x14ac:dyDescent="0.3">
      <c r="B1164" s="29">
        <v>44162</v>
      </c>
      <c r="C1164" s="34">
        <v>44162.25</v>
      </c>
      <c r="D1164" s="31">
        <v>1.39</v>
      </c>
      <c r="E1164" s="15"/>
      <c r="F1164" s="15"/>
      <c r="G1164" s="36" t="str">
        <f>TEXT(UsageTable[[#This Row],[Time]],"mm-dd")</f>
        <v>11-27</v>
      </c>
      <c r="H1164" s="36" t="b" cm="1">
        <f t="array" ref="H1164">OR(WEEKDAY(UsageTable[[#This Row],[Time]])={1,7},NOT(ISERROR(VLOOKUP(DATE(YEAR(UsageTable[[#This Row],[Time]]),MONTH(UsageTable[[#This Row],[Time]]),DAY(UsageTable[[#This Row],[Time]])),Holidays[Date],1,FALSE()))))</f>
        <v>0</v>
      </c>
      <c r="I11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11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65" spans="2:11" x14ac:dyDescent="0.3">
      <c r="B1165" s="26">
        <v>44162</v>
      </c>
      <c r="C1165" s="33">
        <v>44162.291666666664</v>
      </c>
      <c r="D1165" s="28">
        <v>4.07</v>
      </c>
      <c r="E1165" s="15"/>
      <c r="F1165" s="15"/>
      <c r="G1165" s="36" t="str">
        <f>TEXT(UsageTable[[#This Row],[Time]],"mm-dd")</f>
        <v>11-27</v>
      </c>
      <c r="H1165" s="36" t="b" cm="1">
        <f t="array" ref="H1165">OR(WEEKDAY(UsageTable[[#This Row],[Time]])={1,7},NOT(ISERROR(VLOOKUP(DATE(YEAR(UsageTable[[#This Row],[Time]]),MONTH(UsageTable[[#This Row],[Time]]),DAY(UsageTable[[#This Row],[Time]])),Holidays[Date],1,FALSE()))))</f>
        <v>0</v>
      </c>
      <c r="I11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4.07</v>
      </c>
    </row>
    <row r="1166" spans="2:11" x14ac:dyDescent="0.3">
      <c r="B1166" s="29">
        <v>44162</v>
      </c>
      <c r="C1166" s="34">
        <v>44162.333333333336</v>
      </c>
      <c r="D1166" s="31">
        <v>4.3600000000000003</v>
      </c>
      <c r="E1166" s="15"/>
      <c r="F1166" s="15"/>
      <c r="G1166" s="36" t="str">
        <f>TEXT(UsageTable[[#This Row],[Time]],"mm-dd")</f>
        <v>11-27</v>
      </c>
      <c r="H1166" s="36" t="b" cm="1">
        <f t="array" ref="H1166">OR(WEEKDAY(UsageTable[[#This Row],[Time]])={1,7},NOT(ISERROR(VLOOKUP(DATE(YEAR(UsageTable[[#This Row],[Time]]),MONTH(UsageTable[[#This Row],[Time]]),DAY(UsageTable[[#This Row],[Time]])),Holidays[Date],1,FALSE()))))</f>
        <v>0</v>
      </c>
      <c r="I11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4.3600000000000003</v>
      </c>
    </row>
    <row r="1167" spans="2:11" x14ac:dyDescent="0.3">
      <c r="B1167" s="26">
        <v>44162</v>
      </c>
      <c r="C1167" s="33">
        <v>44162.375</v>
      </c>
      <c r="D1167" s="28">
        <v>1.38</v>
      </c>
      <c r="E1167" s="15"/>
      <c r="F1167" s="15"/>
      <c r="G1167" s="36" t="str">
        <f>TEXT(UsageTable[[#This Row],[Time]],"mm-dd")</f>
        <v>11-27</v>
      </c>
      <c r="H1167" s="36" t="b" cm="1">
        <f t="array" ref="H1167">OR(WEEKDAY(UsageTable[[#This Row],[Time]])={1,7},NOT(ISERROR(VLOOKUP(DATE(YEAR(UsageTable[[#This Row],[Time]]),MONTH(UsageTable[[#This Row],[Time]]),DAY(UsageTable[[#This Row],[Time]])),Holidays[Date],1,FALSE()))))</f>
        <v>0</v>
      </c>
      <c r="I11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1.38</v>
      </c>
    </row>
    <row r="1168" spans="2:11" x14ac:dyDescent="0.3">
      <c r="B1168" s="29">
        <v>44162</v>
      </c>
      <c r="C1168" s="34">
        <v>44162.416666666664</v>
      </c>
      <c r="D1168" s="31">
        <v>1.22</v>
      </c>
      <c r="E1168" s="15"/>
      <c r="F1168" s="15"/>
      <c r="G1168" s="36" t="str">
        <f>TEXT(UsageTable[[#This Row],[Time]],"mm-dd")</f>
        <v>11-27</v>
      </c>
      <c r="H1168" s="36" t="b" cm="1">
        <f t="array" ref="H1168">OR(WEEKDAY(UsageTable[[#This Row],[Time]])={1,7},NOT(ISERROR(VLOOKUP(DATE(YEAR(UsageTable[[#This Row],[Time]]),MONTH(UsageTable[[#This Row],[Time]]),DAY(UsageTable[[#This Row],[Time]])),Holidays[Date],1,FALSE()))))</f>
        <v>0</v>
      </c>
      <c r="I11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1.22</v>
      </c>
    </row>
    <row r="1169" spans="2:11" x14ac:dyDescent="0.3">
      <c r="B1169" s="26">
        <v>44162</v>
      </c>
      <c r="C1169" s="33">
        <v>44162.458333333336</v>
      </c>
      <c r="D1169" s="28">
        <v>0.52</v>
      </c>
      <c r="E1169" s="15"/>
      <c r="F1169" s="15"/>
      <c r="G1169" s="36" t="str">
        <f>TEXT(UsageTable[[#This Row],[Time]],"mm-dd")</f>
        <v>11-27</v>
      </c>
      <c r="H1169" s="36" t="b" cm="1">
        <f t="array" ref="H1169">OR(WEEKDAY(UsageTable[[#This Row],[Time]])={1,7},NOT(ISERROR(VLOOKUP(DATE(YEAR(UsageTable[[#This Row],[Time]]),MONTH(UsageTable[[#This Row],[Time]]),DAY(UsageTable[[#This Row],[Time]])),Holidays[Date],1,FALSE()))))</f>
        <v>0</v>
      </c>
      <c r="I11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0.52</v>
      </c>
      <c r="K11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0" spans="2:11" x14ac:dyDescent="0.3">
      <c r="B1170" s="29">
        <v>44162</v>
      </c>
      <c r="C1170" s="34">
        <v>44162.5</v>
      </c>
      <c r="D1170" s="31">
        <v>1.17</v>
      </c>
      <c r="E1170" s="15"/>
      <c r="F1170" s="15"/>
      <c r="G1170" s="36" t="str">
        <f>TEXT(UsageTable[[#This Row],[Time]],"mm-dd")</f>
        <v>11-27</v>
      </c>
      <c r="H1170" s="36" t="b" cm="1">
        <f t="array" ref="H1170">OR(WEEKDAY(UsageTable[[#This Row],[Time]])={1,7},NOT(ISERROR(VLOOKUP(DATE(YEAR(UsageTable[[#This Row],[Time]]),MONTH(UsageTable[[#This Row],[Time]]),DAY(UsageTable[[#This Row],[Time]])),Holidays[Date],1,FALSE()))))</f>
        <v>0</v>
      </c>
      <c r="I11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11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1" spans="2:11" x14ac:dyDescent="0.3">
      <c r="B1171" s="26">
        <v>44162</v>
      </c>
      <c r="C1171" s="33">
        <v>44162.541666666664</v>
      </c>
      <c r="D1171" s="28">
        <v>0.98</v>
      </c>
      <c r="E1171" s="15"/>
      <c r="F1171" s="15"/>
      <c r="G1171" s="36" t="str">
        <f>TEXT(UsageTable[[#This Row],[Time]],"mm-dd")</f>
        <v>11-27</v>
      </c>
      <c r="H1171" s="36" t="b" cm="1">
        <f t="array" ref="H1171">OR(WEEKDAY(UsageTable[[#This Row],[Time]])={1,7},NOT(ISERROR(VLOOKUP(DATE(YEAR(UsageTable[[#This Row],[Time]]),MONTH(UsageTable[[#This Row],[Time]]),DAY(UsageTable[[#This Row],[Time]])),Holidays[Date],1,FALSE()))))</f>
        <v>0</v>
      </c>
      <c r="I11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0.98</v>
      </c>
      <c r="K11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2" spans="2:11" x14ac:dyDescent="0.3">
      <c r="B1172" s="29">
        <v>44162</v>
      </c>
      <c r="C1172" s="34">
        <v>44162.583333333336</v>
      </c>
      <c r="D1172" s="31">
        <v>1.22</v>
      </c>
      <c r="E1172" s="15"/>
      <c r="F1172" s="15"/>
      <c r="G1172" s="36" t="str">
        <f>TEXT(UsageTable[[#This Row],[Time]],"mm-dd")</f>
        <v>11-27</v>
      </c>
      <c r="H1172" s="36" t="b" cm="1">
        <f t="array" ref="H1172">OR(WEEKDAY(UsageTable[[#This Row],[Time]])={1,7},NOT(ISERROR(VLOOKUP(DATE(YEAR(UsageTable[[#This Row],[Time]]),MONTH(UsageTable[[#This Row],[Time]]),DAY(UsageTable[[#This Row],[Time]])),Holidays[Date],1,FALSE()))))</f>
        <v>0</v>
      </c>
      <c r="I11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1.22</v>
      </c>
      <c r="K11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3" spans="2:11" x14ac:dyDescent="0.3">
      <c r="B1173" s="26">
        <v>44162</v>
      </c>
      <c r="C1173" s="33">
        <v>44162.625</v>
      </c>
      <c r="D1173" s="28">
        <v>1.05</v>
      </c>
      <c r="E1173" s="15"/>
      <c r="F1173" s="15"/>
      <c r="G1173" s="36" t="str">
        <f>TEXT(UsageTable[[#This Row],[Time]],"mm-dd")</f>
        <v>11-27</v>
      </c>
      <c r="H1173" s="36" t="b" cm="1">
        <f t="array" ref="H1173">OR(WEEKDAY(UsageTable[[#This Row],[Time]])={1,7},NOT(ISERROR(VLOOKUP(DATE(YEAR(UsageTable[[#This Row],[Time]]),MONTH(UsageTable[[#This Row],[Time]]),DAY(UsageTable[[#This Row],[Time]])),Holidays[Date],1,FALSE()))))</f>
        <v>0</v>
      </c>
      <c r="I11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1.05</v>
      </c>
      <c r="K11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4" spans="2:11" x14ac:dyDescent="0.3">
      <c r="B1174" s="29">
        <v>44162</v>
      </c>
      <c r="C1174" s="34">
        <v>44162.666666666664</v>
      </c>
      <c r="D1174" s="31">
        <v>1.29</v>
      </c>
      <c r="E1174" s="15"/>
      <c r="F1174" s="15"/>
      <c r="G1174" s="36" t="str">
        <f>TEXT(UsageTable[[#This Row],[Time]],"mm-dd")</f>
        <v>11-27</v>
      </c>
      <c r="H1174" s="36" t="b" cm="1">
        <f t="array" ref="H1174">OR(WEEKDAY(UsageTable[[#This Row],[Time]])={1,7},NOT(ISERROR(VLOOKUP(DATE(YEAR(UsageTable[[#This Row],[Time]]),MONTH(UsageTable[[#This Row],[Time]]),DAY(UsageTable[[#This Row],[Time]])),Holidays[Date],1,FALSE()))))</f>
        <v>0</v>
      </c>
      <c r="I11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1.29</v>
      </c>
      <c r="K11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5" spans="2:11" x14ac:dyDescent="0.3">
      <c r="B1175" s="26">
        <v>44162</v>
      </c>
      <c r="C1175" s="33">
        <v>44162.708333333336</v>
      </c>
      <c r="D1175" s="28">
        <v>0.5</v>
      </c>
      <c r="E1175" s="15"/>
      <c r="F1175" s="15"/>
      <c r="G1175" s="36" t="str">
        <f>TEXT(UsageTable[[#This Row],[Time]],"mm-dd")</f>
        <v>11-27</v>
      </c>
      <c r="H1175" s="36" t="b" cm="1">
        <f t="array" ref="H1175">OR(WEEKDAY(UsageTable[[#This Row],[Time]])={1,7},NOT(ISERROR(VLOOKUP(DATE(YEAR(UsageTable[[#This Row],[Time]]),MONTH(UsageTable[[#This Row],[Time]]),DAY(UsageTable[[#This Row],[Time]])),Holidays[Date],1,FALSE()))))</f>
        <v>0</v>
      </c>
      <c r="I11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0.5</v>
      </c>
    </row>
    <row r="1176" spans="2:11" x14ac:dyDescent="0.3">
      <c r="B1176" s="29">
        <v>44162</v>
      </c>
      <c r="C1176" s="34">
        <v>44162.75</v>
      </c>
      <c r="D1176" s="31">
        <v>0.87</v>
      </c>
      <c r="E1176" s="15"/>
      <c r="F1176" s="15"/>
      <c r="G1176" s="36" t="str">
        <f>TEXT(UsageTable[[#This Row],[Time]],"mm-dd")</f>
        <v>11-27</v>
      </c>
      <c r="H1176" s="36" t="b" cm="1">
        <f t="array" ref="H1176">OR(WEEKDAY(UsageTable[[#This Row],[Time]])={1,7},NOT(ISERROR(VLOOKUP(DATE(YEAR(UsageTable[[#This Row],[Time]]),MONTH(UsageTable[[#This Row],[Time]]),DAY(UsageTable[[#This Row],[Time]])),Holidays[Date],1,FALSE()))))</f>
        <v>0</v>
      </c>
      <c r="I11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1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0.87</v>
      </c>
    </row>
    <row r="1177" spans="2:11" x14ac:dyDescent="0.3">
      <c r="B1177" s="26">
        <v>44162</v>
      </c>
      <c r="C1177" s="33">
        <v>44162.791666666664</v>
      </c>
      <c r="D1177" s="28">
        <v>3.09</v>
      </c>
      <c r="E1177" s="15"/>
      <c r="F1177" s="15"/>
      <c r="G1177" s="36" t="str">
        <f>TEXT(UsageTable[[#This Row],[Time]],"mm-dd")</f>
        <v>11-27</v>
      </c>
      <c r="H1177" s="36" t="b" cm="1">
        <f t="array" ref="H1177">OR(WEEKDAY(UsageTable[[#This Row],[Time]])={1,7},NOT(ISERROR(VLOOKUP(DATE(YEAR(UsageTable[[#This Row],[Time]]),MONTH(UsageTable[[#This Row],[Time]]),DAY(UsageTable[[#This Row],[Time]])),Holidays[Date],1,FALSE()))))</f>
        <v>0</v>
      </c>
      <c r="I11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3.09</v>
      </c>
      <c r="J11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8" spans="2:11" x14ac:dyDescent="0.3">
      <c r="B1178" s="29">
        <v>44162</v>
      </c>
      <c r="C1178" s="34">
        <v>44162.833333333336</v>
      </c>
      <c r="D1178" s="31">
        <v>1.88</v>
      </c>
      <c r="E1178" s="15"/>
      <c r="F1178" s="15"/>
      <c r="G1178" s="36" t="str">
        <f>TEXT(UsageTable[[#This Row],[Time]],"mm-dd")</f>
        <v>11-27</v>
      </c>
      <c r="H1178" s="36" t="b" cm="1">
        <f t="array" ref="H1178">OR(WEEKDAY(UsageTable[[#This Row],[Time]])={1,7},NOT(ISERROR(VLOOKUP(DATE(YEAR(UsageTable[[#This Row],[Time]]),MONTH(UsageTable[[#This Row],[Time]]),DAY(UsageTable[[#This Row],[Time]])),Holidays[Date],1,FALSE()))))</f>
        <v>0</v>
      </c>
      <c r="I11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11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79" spans="2:11" x14ac:dyDescent="0.3">
      <c r="B1179" s="26">
        <v>44162</v>
      </c>
      <c r="C1179" s="33">
        <v>44162.875</v>
      </c>
      <c r="D1179" s="28">
        <v>2</v>
      </c>
      <c r="E1179" s="15"/>
      <c r="F1179" s="15"/>
      <c r="G1179" s="36" t="str">
        <f>TEXT(UsageTable[[#This Row],[Time]],"mm-dd")</f>
        <v>11-27</v>
      </c>
      <c r="H1179" s="36" t="b" cm="1">
        <f t="array" ref="H1179">OR(WEEKDAY(UsageTable[[#This Row],[Time]])={1,7},NOT(ISERROR(VLOOKUP(DATE(YEAR(UsageTable[[#This Row],[Time]]),MONTH(UsageTable[[#This Row],[Time]]),DAY(UsageTable[[#This Row],[Time]])),Holidays[Date],1,FALSE()))))</f>
        <v>0</v>
      </c>
      <c r="I11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11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0" spans="2:11" x14ac:dyDescent="0.3">
      <c r="B1180" s="29">
        <v>44162</v>
      </c>
      <c r="C1180" s="34">
        <v>44162.916666666664</v>
      </c>
      <c r="D1180" s="31">
        <v>1.47</v>
      </c>
      <c r="E1180" s="15"/>
      <c r="F1180" s="15"/>
      <c r="G1180" s="36" t="str">
        <f>TEXT(UsageTable[[#This Row],[Time]],"mm-dd")</f>
        <v>11-27</v>
      </c>
      <c r="H1180" s="36" t="b" cm="1">
        <f t="array" ref="H1180">OR(WEEKDAY(UsageTable[[#This Row],[Time]])={1,7},NOT(ISERROR(VLOOKUP(DATE(YEAR(UsageTable[[#This Row],[Time]]),MONTH(UsageTable[[#This Row],[Time]]),DAY(UsageTable[[#This Row],[Time]])),Holidays[Date],1,FALSE()))))</f>
        <v>0</v>
      </c>
      <c r="I11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1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1" spans="2:11" x14ac:dyDescent="0.3">
      <c r="B1181" s="26">
        <v>44162</v>
      </c>
      <c r="C1181" s="33">
        <v>44162.958333333336</v>
      </c>
      <c r="D1181" s="28">
        <v>1.29</v>
      </c>
      <c r="E1181" s="15"/>
      <c r="F1181" s="15"/>
      <c r="G1181" s="36" t="str">
        <f>TEXT(UsageTable[[#This Row],[Time]],"mm-dd")</f>
        <v>11-27</v>
      </c>
      <c r="H1181" s="36" t="b" cm="1">
        <f t="array" ref="H1181">OR(WEEKDAY(UsageTable[[#This Row],[Time]])={1,7},NOT(ISERROR(VLOOKUP(DATE(YEAR(UsageTable[[#This Row],[Time]]),MONTH(UsageTable[[#This Row],[Time]]),DAY(UsageTable[[#This Row],[Time]])),Holidays[Date],1,FALSE()))))</f>
        <v>0</v>
      </c>
      <c r="I11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11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2" spans="2:11" x14ac:dyDescent="0.3">
      <c r="B1182" s="29">
        <v>44163</v>
      </c>
      <c r="C1182" s="34">
        <v>44163</v>
      </c>
      <c r="D1182" s="31">
        <v>0.75</v>
      </c>
      <c r="E1182" s="15"/>
      <c r="F1182" s="15"/>
      <c r="G1182" s="36" t="str">
        <f>TEXT(UsageTable[[#This Row],[Time]],"mm-dd")</f>
        <v>11-28</v>
      </c>
      <c r="H1182" s="36" t="b" cm="1">
        <f t="array" ref="H1182">OR(WEEKDAY(UsageTable[[#This Row],[Time]])={1,7},NOT(ISERROR(VLOOKUP(DATE(YEAR(UsageTable[[#This Row],[Time]]),MONTH(UsageTable[[#This Row],[Time]]),DAY(UsageTable[[#This Row],[Time]])),Holidays[Date],1,FALSE()))))</f>
        <v>1</v>
      </c>
      <c r="I11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1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3" spans="2:11" x14ac:dyDescent="0.3">
      <c r="B1183" s="26">
        <v>44163</v>
      </c>
      <c r="C1183" s="33">
        <v>44163.041666666664</v>
      </c>
      <c r="D1183" s="28">
        <v>0.37</v>
      </c>
      <c r="E1183" s="15"/>
      <c r="F1183" s="15"/>
      <c r="G1183" s="36" t="str">
        <f>TEXT(UsageTable[[#This Row],[Time]],"mm-dd")</f>
        <v>11-28</v>
      </c>
      <c r="H1183" s="36" t="b" cm="1">
        <f t="array" ref="H1183">OR(WEEKDAY(UsageTable[[#This Row],[Time]])={1,7},NOT(ISERROR(VLOOKUP(DATE(YEAR(UsageTable[[#This Row],[Time]]),MONTH(UsageTable[[#This Row],[Time]]),DAY(UsageTable[[#This Row],[Time]])),Holidays[Date],1,FALSE()))))</f>
        <v>1</v>
      </c>
      <c r="I11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1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4" spans="2:11" x14ac:dyDescent="0.3">
      <c r="B1184" s="29">
        <v>44163</v>
      </c>
      <c r="C1184" s="34">
        <v>44163.083333333336</v>
      </c>
      <c r="D1184" s="31">
        <v>0.28000000000000003</v>
      </c>
      <c r="E1184" s="15"/>
      <c r="F1184" s="15"/>
      <c r="G1184" s="36" t="str">
        <f>TEXT(UsageTable[[#This Row],[Time]],"mm-dd")</f>
        <v>11-28</v>
      </c>
      <c r="H1184" s="36" t="b" cm="1">
        <f t="array" ref="H1184">OR(WEEKDAY(UsageTable[[#This Row],[Time]])={1,7},NOT(ISERROR(VLOOKUP(DATE(YEAR(UsageTable[[#This Row],[Time]]),MONTH(UsageTable[[#This Row],[Time]]),DAY(UsageTable[[#This Row],[Time]])),Holidays[Date],1,FALSE()))))</f>
        <v>1</v>
      </c>
      <c r="I11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0.28000000000000003</v>
      </c>
      <c r="J11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5" spans="2:11" x14ac:dyDescent="0.3">
      <c r="B1185" s="26">
        <v>44163</v>
      </c>
      <c r="C1185" s="33">
        <v>44163.125</v>
      </c>
      <c r="D1185" s="28">
        <v>0.38</v>
      </c>
      <c r="E1185" s="15"/>
      <c r="F1185" s="15"/>
      <c r="G1185" s="36" t="str">
        <f>TEXT(UsageTable[[#This Row],[Time]],"mm-dd")</f>
        <v>11-28</v>
      </c>
      <c r="H1185" s="36" t="b" cm="1">
        <f t="array" ref="H1185">OR(WEEKDAY(UsageTable[[#This Row],[Time]])={1,7},NOT(ISERROR(VLOOKUP(DATE(YEAR(UsageTable[[#This Row],[Time]]),MONTH(UsageTable[[#This Row],[Time]]),DAY(UsageTable[[#This Row],[Time]])),Holidays[Date],1,FALSE()))))</f>
        <v>1</v>
      </c>
      <c r="I11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1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6" spans="2:11" x14ac:dyDescent="0.3">
      <c r="B1186" s="29">
        <v>44163</v>
      </c>
      <c r="C1186" s="34">
        <v>44163.166666666664</v>
      </c>
      <c r="D1186" s="31">
        <v>0.7</v>
      </c>
      <c r="E1186" s="15"/>
      <c r="F1186" s="15"/>
      <c r="G1186" s="36" t="str">
        <f>TEXT(UsageTable[[#This Row],[Time]],"mm-dd")</f>
        <v>11-28</v>
      </c>
      <c r="H1186" s="36" t="b" cm="1">
        <f t="array" ref="H1186">OR(WEEKDAY(UsageTable[[#This Row],[Time]])={1,7},NOT(ISERROR(VLOOKUP(DATE(YEAR(UsageTable[[#This Row],[Time]]),MONTH(UsageTable[[#This Row],[Time]]),DAY(UsageTable[[#This Row],[Time]])),Holidays[Date],1,FALSE()))))</f>
        <v>1</v>
      </c>
      <c r="I11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11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7" spans="2:11" x14ac:dyDescent="0.3">
      <c r="B1187" s="26">
        <v>44163</v>
      </c>
      <c r="C1187" s="33">
        <v>44163.208333333336</v>
      </c>
      <c r="D1187" s="28">
        <v>0.35</v>
      </c>
      <c r="E1187" s="15"/>
      <c r="F1187" s="15"/>
      <c r="G1187" s="36" t="str">
        <f>TEXT(UsageTable[[#This Row],[Time]],"mm-dd")</f>
        <v>11-28</v>
      </c>
      <c r="H1187" s="36" t="b" cm="1">
        <f t="array" ref="H1187">OR(WEEKDAY(UsageTable[[#This Row],[Time]])={1,7},NOT(ISERROR(VLOOKUP(DATE(YEAR(UsageTable[[#This Row],[Time]]),MONTH(UsageTable[[#This Row],[Time]]),DAY(UsageTable[[#This Row],[Time]])),Holidays[Date],1,FALSE()))))</f>
        <v>1</v>
      </c>
      <c r="I11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1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8" spans="2:11" x14ac:dyDescent="0.3">
      <c r="B1188" s="29">
        <v>44163</v>
      </c>
      <c r="C1188" s="34">
        <v>44163.25</v>
      </c>
      <c r="D1188" s="31">
        <v>0.8</v>
      </c>
      <c r="E1188" s="15"/>
      <c r="F1188" s="15"/>
      <c r="G1188" s="36" t="str">
        <f>TEXT(UsageTable[[#This Row],[Time]],"mm-dd")</f>
        <v>11-28</v>
      </c>
      <c r="H1188" s="36" t="b" cm="1">
        <f t="array" ref="H1188">OR(WEEKDAY(UsageTable[[#This Row],[Time]])={1,7},NOT(ISERROR(VLOOKUP(DATE(YEAR(UsageTable[[#This Row],[Time]]),MONTH(UsageTable[[#This Row],[Time]]),DAY(UsageTable[[#This Row],[Time]])),Holidays[Date],1,FALSE()))))</f>
        <v>1</v>
      </c>
      <c r="I11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1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89" spans="2:11" x14ac:dyDescent="0.3">
      <c r="B1189" s="26">
        <v>44163</v>
      </c>
      <c r="C1189" s="33">
        <v>44163.291666666664</v>
      </c>
      <c r="D1189" s="28">
        <v>3.56</v>
      </c>
      <c r="E1189" s="15"/>
      <c r="F1189" s="15"/>
      <c r="G1189" s="36" t="str">
        <f>TEXT(UsageTable[[#This Row],[Time]],"mm-dd")</f>
        <v>11-28</v>
      </c>
      <c r="H1189" s="36" t="b" cm="1">
        <f t="array" ref="H1189">OR(WEEKDAY(UsageTable[[#This Row],[Time]])={1,7},NOT(ISERROR(VLOOKUP(DATE(YEAR(UsageTable[[#This Row],[Time]]),MONTH(UsageTable[[#This Row],[Time]]),DAY(UsageTable[[#This Row],[Time]])),Holidays[Date],1,FALSE()))))</f>
        <v>1</v>
      </c>
      <c r="I11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3.56</v>
      </c>
      <c r="J11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0" spans="2:11" x14ac:dyDescent="0.3">
      <c r="B1190" s="29">
        <v>44163</v>
      </c>
      <c r="C1190" s="34">
        <v>44163.333333333336</v>
      </c>
      <c r="D1190" s="31">
        <v>2.08</v>
      </c>
      <c r="E1190" s="15"/>
      <c r="F1190" s="15"/>
      <c r="G1190" s="36" t="str">
        <f>TEXT(UsageTable[[#This Row],[Time]],"mm-dd")</f>
        <v>11-28</v>
      </c>
      <c r="H1190" s="36" t="b" cm="1">
        <f t="array" ref="H1190">OR(WEEKDAY(UsageTable[[#This Row],[Time]])={1,7},NOT(ISERROR(VLOOKUP(DATE(YEAR(UsageTable[[#This Row],[Time]]),MONTH(UsageTable[[#This Row],[Time]]),DAY(UsageTable[[#This Row],[Time]])),Holidays[Date],1,FALSE()))))</f>
        <v>1</v>
      </c>
      <c r="I11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11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1" spans="2:11" x14ac:dyDescent="0.3">
      <c r="B1191" s="26">
        <v>44163</v>
      </c>
      <c r="C1191" s="33">
        <v>44163.375</v>
      </c>
      <c r="D1191" s="28">
        <v>2.98</v>
      </c>
      <c r="E1191" s="15"/>
      <c r="F1191" s="15"/>
      <c r="G1191" s="36" t="str">
        <f>TEXT(UsageTable[[#This Row],[Time]],"mm-dd")</f>
        <v>11-28</v>
      </c>
      <c r="H1191" s="36" t="b" cm="1">
        <f t="array" ref="H1191">OR(WEEKDAY(UsageTable[[#This Row],[Time]])={1,7},NOT(ISERROR(VLOOKUP(DATE(YEAR(UsageTable[[#This Row],[Time]]),MONTH(UsageTable[[#This Row],[Time]]),DAY(UsageTable[[#This Row],[Time]])),Holidays[Date],1,FALSE()))))</f>
        <v>1</v>
      </c>
      <c r="I11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2.98</v>
      </c>
      <c r="J11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2" spans="2:11" x14ac:dyDescent="0.3">
      <c r="B1192" s="29">
        <v>44163</v>
      </c>
      <c r="C1192" s="34">
        <v>44163.416666666664</v>
      </c>
      <c r="D1192" s="31">
        <v>1.66</v>
      </c>
      <c r="E1192" s="15"/>
      <c r="F1192" s="15"/>
      <c r="G1192" s="36" t="str">
        <f>TEXT(UsageTable[[#This Row],[Time]],"mm-dd")</f>
        <v>11-28</v>
      </c>
      <c r="H1192" s="36" t="b" cm="1">
        <f t="array" ref="H1192">OR(WEEKDAY(UsageTable[[#This Row],[Time]])={1,7},NOT(ISERROR(VLOOKUP(DATE(YEAR(UsageTable[[#This Row],[Time]]),MONTH(UsageTable[[#This Row],[Time]]),DAY(UsageTable[[#This Row],[Time]])),Holidays[Date],1,FALSE()))))</f>
        <v>1</v>
      </c>
      <c r="I11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1.66</v>
      </c>
      <c r="J11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3" spans="2:11" x14ac:dyDescent="0.3">
      <c r="B1193" s="26">
        <v>44163</v>
      </c>
      <c r="C1193" s="33">
        <v>44163.458333333336</v>
      </c>
      <c r="D1193" s="28">
        <v>1.1200000000000001</v>
      </c>
      <c r="E1193" s="15"/>
      <c r="F1193" s="15"/>
      <c r="G1193" s="36" t="str">
        <f>TEXT(UsageTable[[#This Row],[Time]],"mm-dd")</f>
        <v>11-28</v>
      </c>
      <c r="H1193" s="36" t="b" cm="1">
        <f t="array" ref="H1193">OR(WEEKDAY(UsageTable[[#This Row],[Time]])={1,7},NOT(ISERROR(VLOOKUP(DATE(YEAR(UsageTable[[#This Row],[Time]]),MONTH(UsageTable[[#This Row],[Time]]),DAY(UsageTable[[#This Row],[Time]])),Holidays[Date],1,FALSE()))))</f>
        <v>1</v>
      </c>
      <c r="I11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11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4" spans="2:11" x14ac:dyDescent="0.3">
      <c r="B1194" s="29">
        <v>44163</v>
      </c>
      <c r="C1194" s="34">
        <v>44163.5</v>
      </c>
      <c r="D1194" s="31">
        <v>1.26</v>
      </c>
      <c r="E1194" s="15"/>
      <c r="F1194" s="15"/>
      <c r="G1194" s="36" t="str">
        <f>TEXT(UsageTable[[#This Row],[Time]],"mm-dd")</f>
        <v>11-28</v>
      </c>
      <c r="H1194" s="36" t="b" cm="1">
        <f t="array" ref="H1194">OR(WEEKDAY(UsageTable[[#This Row],[Time]])={1,7},NOT(ISERROR(VLOOKUP(DATE(YEAR(UsageTable[[#This Row],[Time]]),MONTH(UsageTable[[#This Row],[Time]]),DAY(UsageTable[[#This Row],[Time]])),Holidays[Date],1,FALSE()))))</f>
        <v>1</v>
      </c>
      <c r="I11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11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5" spans="2:11" x14ac:dyDescent="0.3">
      <c r="B1195" s="26">
        <v>44163</v>
      </c>
      <c r="C1195" s="33">
        <v>44163.541666666664</v>
      </c>
      <c r="D1195" s="28">
        <v>2.1</v>
      </c>
      <c r="E1195" s="15"/>
      <c r="F1195" s="15"/>
      <c r="G1195" s="36" t="str">
        <f>TEXT(UsageTable[[#This Row],[Time]],"mm-dd")</f>
        <v>11-28</v>
      </c>
      <c r="H1195" s="36" t="b" cm="1">
        <f t="array" ref="H1195">OR(WEEKDAY(UsageTable[[#This Row],[Time]])={1,7},NOT(ISERROR(VLOOKUP(DATE(YEAR(UsageTable[[#This Row],[Time]]),MONTH(UsageTable[[#This Row],[Time]]),DAY(UsageTable[[#This Row],[Time]])),Holidays[Date],1,FALSE()))))</f>
        <v>1</v>
      </c>
      <c r="I11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11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6" spans="2:11" x14ac:dyDescent="0.3">
      <c r="B1196" s="29">
        <v>44163</v>
      </c>
      <c r="C1196" s="34">
        <v>44163.583333333336</v>
      </c>
      <c r="D1196" s="31">
        <v>0.68</v>
      </c>
      <c r="E1196" s="15"/>
      <c r="F1196" s="15"/>
      <c r="G1196" s="36" t="str">
        <f>TEXT(UsageTable[[#This Row],[Time]],"mm-dd")</f>
        <v>11-28</v>
      </c>
      <c r="H1196" s="36" t="b" cm="1">
        <f t="array" ref="H1196">OR(WEEKDAY(UsageTable[[#This Row],[Time]])={1,7},NOT(ISERROR(VLOOKUP(DATE(YEAR(UsageTable[[#This Row],[Time]]),MONTH(UsageTable[[#This Row],[Time]]),DAY(UsageTable[[#This Row],[Time]])),Holidays[Date],1,FALSE()))))</f>
        <v>1</v>
      </c>
      <c r="I11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11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7" spans="2:11" x14ac:dyDescent="0.3">
      <c r="B1197" s="26">
        <v>44163</v>
      </c>
      <c r="C1197" s="33">
        <v>44163.625</v>
      </c>
      <c r="D1197" s="28">
        <v>1.56</v>
      </c>
      <c r="E1197" s="15"/>
      <c r="F1197" s="15"/>
      <c r="G1197" s="36" t="str">
        <f>TEXT(UsageTable[[#This Row],[Time]],"mm-dd")</f>
        <v>11-28</v>
      </c>
      <c r="H1197" s="36" t="b" cm="1">
        <f t="array" ref="H1197">OR(WEEKDAY(UsageTable[[#This Row],[Time]])={1,7},NOT(ISERROR(VLOOKUP(DATE(YEAR(UsageTable[[#This Row],[Time]]),MONTH(UsageTable[[#This Row],[Time]]),DAY(UsageTable[[#This Row],[Time]])),Holidays[Date],1,FALSE()))))</f>
        <v>1</v>
      </c>
      <c r="I11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11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8" spans="2:11" x14ac:dyDescent="0.3">
      <c r="B1198" s="29">
        <v>44163</v>
      </c>
      <c r="C1198" s="34">
        <v>44163.666666666664</v>
      </c>
      <c r="D1198" s="31">
        <v>3.79</v>
      </c>
      <c r="E1198" s="15"/>
      <c r="F1198" s="15"/>
      <c r="G1198" s="36" t="str">
        <f>TEXT(UsageTable[[#This Row],[Time]],"mm-dd")</f>
        <v>11-28</v>
      </c>
      <c r="H1198" s="36" t="b" cm="1">
        <f t="array" ref="H1198">OR(WEEKDAY(UsageTable[[#This Row],[Time]])={1,7},NOT(ISERROR(VLOOKUP(DATE(YEAR(UsageTable[[#This Row],[Time]]),MONTH(UsageTable[[#This Row],[Time]]),DAY(UsageTable[[#This Row],[Time]])),Holidays[Date],1,FALSE()))))</f>
        <v>1</v>
      </c>
      <c r="I11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3.79</v>
      </c>
      <c r="J11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199" spans="2:11" x14ac:dyDescent="0.3">
      <c r="B1199" s="26">
        <v>44163</v>
      </c>
      <c r="C1199" s="33">
        <v>44163.708333333336</v>
      </c>
      <c r="D1199" s="28">
        <v>5.97</v>
      </c>
      <c r="E1199" s="15"/>
      <c r="F1199" s="15"/>
      <c r="G1199" s="36" t="str">
        <f>TEXT(UsageTable[[#This Row],[Time]],"mm-dd")</f>
        <v>11-28</v>
      </c>
      <c r="H1199" s="36" t="b" cm="1">
        <f t="array" ref="H1199">OR(WEEKDAY(UsageTable[[#This Row],[Time]])={1,7},NOT(ISERROR(VLOOKUP(DATE(YEAR(UsageTable[[#This Row],[Time]]),MONTH(UsageTable[[#This Row],[Time]]),DAY(UsageTable[[#This Row],[Time]])),Holidays[Date],1,FALSE()))))</f>
        <v>1</v>
      </c>
      <c r="I11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5.97</v>
      </c>
      <c r="J11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1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0" spans="2:11" x14ac:dyDescent="0.3">
      <c r="B1200" s="29">
        <v>44163</v>
      </c>
      <c r="C1200" s="34">
        <v>44163.75</v>
      </c>
      <c r="D1200" s="31">
        <v>4.18</v>
      </c>
      <c r="E1200" s="15"/>
      <c r="F1200" s="15"/>
      <c r="G1200" s="36" t="str">
        <f>TEXT(UsageTable[[#This Row],[Time]],"mm-dd")</f>
        <v>11-28</v>
      </c>
      <c r="H1200" s="36" t="b" cm="1">
        <f t="array" ref="H1200">OR(WEEKDAY(UsageTable[[#This Row],[Time]])={1,7},NOT(ISERROR(VLOOKUP(DATE(YEAR(UsageTable[[#This Row],[Time]]),MONTH(UsageTable[[#This Row],[Time]]),DAY(UsageTable[[#This Row],[Time]])),Holidays[Date],1,FALSE()))))</f>
        <v>1</v>
      </c>
      <c r="I12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4.18</v>
      </c>
      <c r="J12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1" spans="2:11" x14ac:dyDescent="0.3">
      <c r="B1201" s="26">
        <v>44163</v>
      </c>
      <c r="C1201" s="33">
        <v>44163.791666666664</v>
      </c>
      <c r="D1201" s="28">
        <v>1.1000000000000001</v>
      </c>
      <c r="E1201" s="15"/>
      <c r="F1201" s="15"/>
      <c r="G1201" s="36" t="str">
        <f>TEXT(UsageTable[[#This Row],[Time]],"mm-dd")</f>
        <v>11-28</v>
      </c>
      <c r="H1201" s="36" t="b" cm="1">
        <f t="array" ref="H1201">OR(WEEKDAY(UsageTable[[#This Row],[Time]])={1,7},NOT(ISERROR(VLOOKUP(DATE(YEAR(UsageTable[[#This Row],[Time]]),MONTH(UsageTable[[#This Row],[Time]]),DAY(UsageTable[[#This Row],[Time]])),Holidays[Date],1,FALSE()))))</f>
        <v>1</v>
      </c>
      <c r="I12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2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2" spans="2:11" x14ac:dyDescent="0.3">
      <c r="B1202" s="29">
        <v>44163</v>
      </c>
      <c r="C1202" s="34">
        <v>44163.833333333336</v>
      </c>
      <c r="D1202" s="31">
        <v>1.1100000000000001</v>
      </c>
      <c r="E1202" s="15"/>
      <c r="F1202" s="15"/>
      <c r="G1202" s="36" t="str">
        <f>TEXT(UsageTable[[#This Row],[Time]],"mm-dd")</f>
        <v>11-28</v>
      </c>
      <c r="H1202" s="36" t="b" cm="1">
        <f t="array" ref="H1202">OR(WEEKDAY(UsageTable[[#This Row],[Time]])={1,7},NOT(ISERROR(VLOOKUP(DATE(YEAR(UsageTable[[#This Row],[Time]]),MONTH(UsageTable[[#This Row],[Time]]),DAY(UsageTable[[#This Row],[Time]])),Holidays[Date],1,FALSE()))))</f>
        <v>1</v>
      </c>
      <c r="I12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12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3" spans="2:11" x14ac:dyDescent="0.3">
      <c r="B1203" s="26">
        <v>44163</v>
      </c>
      <c r="C1203" s="33">
        <v>44163.875</v>
      </c>
      <c r="D1203" s="28">
        <v>0.55000000000000004</v>
      </c>
      <c r="E1203" s="15"/>
      <c r="F1203" s="15"/>
      <c r="G1203" s="36" t="str">
        <f>TEXT(UsageTable[[#This Row],[Time]],"mm-dd")</f>
        <v>11-28</v>
      </c>
      <c r="H1203" s="36" t="b" cm="1">
        <f t="array" ref="H1203">OR(WEEKDAY(UsageTable[[#This Row],[Time]])={1,7},NOT(ISERROR(VLOOKUP(DATE(YEAR(UsageTable[[#This Row],[Time]]),MONTH(UsageTable[[#This Row],[Time]]),DAY(UsageTable[[#This Row],[Time]])),Holidays[Date],1,FALSE()))))</f>
        <v>1</v>
      </c>
      <c r="I12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12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4" spans="2:11" x14ac:dyDescent="0.3">
      <c r="B1204" s="29">
        <v>44163</v>
      </c>
      <c r="C1204" s="34">
        <v>44163.916666666664</v>
      </c>
      <c r="D1204" s="31">
        <v>1.08</v>
      </c>
      <c r="E1204" s="15"/>
      <c r="F1204" s="15"/>
      <c r="G1204" s="36" t="str">
        <f>TEXT(UsageTable[[#This Row],[Time]],"mm-dd")</f>
        <v>11-28</v>
      </c>
      <c r="H1204" s="36" t="b" cm="1">
        <f t="array" ref="H1204">OR(WEEKDAY(UsageTable[[#This Row],[Time]])={1,7},NOT(ISERROR(VLOOKUP(DATE(YEAR(UsageTable[[#This Row],[Time]]),MONTH(UsageTable[[#This Row],[Time]]),DAY(UsageTable[[#This Row],[Time]])),Holidays[Date],1,FALSE()))))</f>
        <v>1</v>
      </c>
      <c r="I12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12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5" spans="2:11" x14ac:dyDescent="0.3">
      <c r="B1205" s="26">
        <v>44163</v>
      </c>
      <c r="C1205" s="33">
        <v>44163.958333333336</v>
      </c>
      <c r="D1205" s="28">
        <v>0.5</v>
      </c>
      <c r="E1205" s="15"/>
      <c r="F1205" s="15"/>
      <c r="G1205" s="36" t="str">
        <f>TEXT(UsageTable[[#This Row],[Time]],"mm-dd")</f>
        <v>11-28</v>
      </c>
      <c r="H1205" s="36" t="b" cm="1">
        <f t="array" ref="H1205">OR(WEEKDAY(UsageTable[[#This Row],[Time]])={1,7},NOT(ISERROR(VLOOKUP(DATE(YEAR(UsageTable[[#This Row],[Time]]),MONTH(UsageTable[[#This Row],[Time]]),DAY(UsageTable[[#This Row],[Time]])),Holidays[Date],1,FALSE()))))</f>
        <v>1</v>
      </c>
      <c r="I12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12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6" spans="2:11" x14ac:dyDescent="0.3">
      <c r="B1206" s="29">
        <v>44164</v>
      </c>
      <c r="C1206" s="34">
        <v>44164</v>
      </c>
      <c r="D1206" s="31">
        <v>0.82</v>
      </c>
      <c r="E1206" s="15"/>
      <c r="F1206" s="15"/>
      <c r="G1206" s="36" t="str">
        <f>TEXT(UsageTable[[#This Row],[Time]],"mm-dd")</f>
        <v>11-29</v>
      </c>
      <c r="H1206" s="36" t="b" cm="1">
        <f t="array" ref="H1206">OR(WEEKDAY(UsageTable[[#This Row],[Time]])={1,7},NOT(ISERROR(VLOOKUP(DATE(YEAR(UsageTable[[#This Row],[Time]]),MONTH(UsageTable[[#This Row],[Time]]),DAY(UsageTable[[#This Row],[Time]])),Holidays[Date],1,FALSE()))))</f>
        <v>1</v>
      </c>
      <c r="I12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12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7" spans="2:11" x14ac:dyDescent="0.3">
      <c r="B1207" s="26">
        <v>44164</v>
      </c>
      <c r="C1207" s="33">
        <v>44164.041666666664</v>
      </c>
      <c r="D1207" s="28">
        <v>0.31</v>
      </c>
      <c r="E1207" s="15"/>
      <c r="F1207" s="15"/>
      <c r="G1207" s="36" t="str">
        <f>TEXT(UsageTable[[#This Row],[Time]],"mm-dd")</f>
        <v>11-29</v>
      </c>
      <c r="H1207" s="36" t="b" cm="1">
        <f t="array" ref="H1207">OR(WEEKDAY(UsageTable[[#This Row],[Time]])={1,7},NOT(ISERROR(VLOOKUP(DATE(YEAR(UsageTable[[#This Row],[Time]]),MONTH(UsageTable[[#This Row],[Time]]),DAY(UsageTable[[#This Row],[Time]])),Holidays[Date],1,FALSE()))))</f>
        <v>1</v>
      </c>
      <c r="I12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2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8" spans="2:11" x14ac:dyDescent="0.3">
      <c r="B1208" s="29">
        <v>44164</v>
      </c>
      <c r="C1208" s="34">
        <v>44164.083333333336</v>
      </c>
      <c r="D1208" s="31">
        <v>0.81</v>
      </c>
      <c r="E1208" s="15"/>
      <c r="F1208" s="15"/>
      <c r="G1208" s="36" t="str">
        <f>TEXT(UsageTable[[#This Row],[Time]],"mm-dd")</f>
        <v>11-29</v>
      </c>
      <c r="H1208" s="36" t="b" cm="1">
        <f t="array" ref="H1208">OR(WEEKDAY(UsageTable[[#This Row],[Time]])={1,7},NOT(ISERROR(VLOOKUP(DATE(YEAR(UsageTable[[#This Row],[Time]]),MONTH(UsageTable[[#This Row],[Time]]),DAY(UsageTable[[#This Row],[Time]])),Holidays[Date],1,FALSE()))))</f>
        <v>1</v>
      </c>
      <c r="I12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2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09" spans="2:11" x14ac:dyDescent="0.3">
      <c r="B1209" s="26">
        <v>44164</v>
      </c>
      <c r="C1209" s="33">
        <v>44164.125</v>
      </c>
      <c r="D1209" s="28">
        <v>0.28999999999999998</v>
      </c>
      <c r="E1209" s="15"/>
      <c r="F1209" s="15"/>
      <c r="G1209" s="36" t="str">
        <f>TEXT(UsageTable[[#This Row],[Time]],"mm-dd")</f>
        <v>11-29</v>
      </c>
      <c r="H1209" s="36" t="b" cm="1">
        <f t="array" ref="H1209">OR(WEEKDAY(UsageTable[[#This Row],[Time]])={1,7},NOT(ISERROR(VLOOKUP(DATE(YEAR(UsageTable[[#This Row],[Time]]),MONTH(UsageTable[[#This Row],[Time]]),DAY(UsageTable[[#This Row],[Time]])),Holidays[Date],1,FALSE()))))</f>
        <v>1</v>
      </c>
      <c r="I12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12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0" spans="2:11" x14ac:dyDescent="0.3">
      <c r="B1210" s="29">
        <v>44164</v>
      </c>
      <c r="C1210" s="34">
        <v>44164.166666666664</v>
      </c>
      <c r="D1210" s="31">
        <v>0.36</v>
      </c>
      <c r="E1210" s="15"/>
      <c r="F1210" s="15"/>
      <c r="G1210" s="36" t="str">
        <f>TEXT(UsageTable[[#This Row],[Time]],"mm-dd")</f>
        <v>11-29</v>
      </c>
      <c r="H1210" s="36" t="b" cm="1">
        <f t="array" ref="H1210">OR(WEEKDAY(UsageTable[[#This Row],[Time]])={1,7},NOT(ISERROR(VLOOKUP(DATE(YEAR(UsageTable[[#This Row],[Time]]),MONTH(UsageTable[[#This Row],[Time]]),DAY(UsageTable[[#This Row],[Time]])),Holidays[Date],1,FALSE()))))</f>
        <v>1</v>
      </c>
      <c r="I12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2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1" spans="2:11" x14ac:dyDescent="0.3">
      <c r="B1211" s="26">
        <v>44164</v>
      </c>
      <c r="C1211" s="33">
        <v>44164.208333333336</v>
      </c>
      <c r="D1211" s="28">
        <v>0.32</v>
      </c>
      <c r="E1211" s="15"/>
      <c r="F1211" s="15"/>
      <c r="G1211" s="36" t="str">
        <f>TEXT(UsageTable[[#This Row],[Time]],"mm-dd")</f>
        <v>11-29</v>
      </c>
      <c r="H1211" s="36" t="b" cm="1">
        <f t="array" ref="H1211">OR(WEEKDAY(UsageTable[[#This Row],[Time]])={1,7},NOT(ISERROR(VLOOKUP(DATE(YEAR(UsageTable[[#This Row],[Time]]),MONTH(UsageTable[[#This Row],[Time]]),DAY(UsageTable[[#This Row],[Time]])),Holidays[Date],1,FALSE()))))</f>
        <v>1</v>
      </c>
      <c r="I12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2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2" spans="2:11" x14ac:dyDescent="0.3">
      <c r="B1212" s="29">
        <v>44164</v>
      </c>
      <c r="C1212" s="34">
        <v>44164.25</v>
      </c>
      <c r="D1212" s="31">
        <v>1.27</v>
      </c>
      <c r="E1212" s="15"/>
      <c r="F1212" s="15"/>
      <c r="G1212" s="36" t="str">
        <f>TEXT(UsageTable[[#This Row],[Time]],"mm-dd")</f>
        <v>11-29</v>
      </c>
      <c r="H1212" s="36" t="b" cm="1">
        <f t="array" ref="H1212">OR(WEEKDAY(UsageTable[[#This Row],[Time]])={1,7},NOT(ISERROR(VLOOKUP(DATE(YEAR(UsageTable[[#This Row],[Time]]),MONTH(UsageTable[[#This Row],[Time]]),DAY(UsageTable[[#This Row],[Time]])),Holidays[Date],1,FALSE()))))</f>
        <v>1</v>
      </c>
      <c r="I12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12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3" spans="2:11" x14ac:dyDescent="0.3">
      <c r="B1213" s="26">
        <v>44164</v>
      </c>
      <c r="C1213" s="33">
        <v>44164.291666666664</v>
      </c>
      <c r="D1213" s="28">
        <v>0.87</v>
      </c>
      <c r="E1213" s="15"/>
      <c r="F1213" s="15"/>
      <c r="G1213" s="36" t="str">
        <f>TEXT(UsageTable[[#This Row],[Time]],"mm-dd")</f>
        <v>11-29</v>
      </c>
      <c r="H1213" s="36" t="b" cm="1">
        <f t="array" ref="H1213">OR(WEEKDAY(UsageTable[[#This Row],[Time]])={1,7},NOT(ISERROR(VLOOKUP(DATE(YEAR(UsageTable[[#This Row],[Time]]),MONTH(UsageTable[[#This Row],[Time]]),DAY(UsageTable[[#This Row],[Time]])),Holidays[Date],1,FALSE()))))</f>
        <v>1</v>
      </c>
      <c r="I12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12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4" spans="2:11" x14ac:dyDescent="0.3">
      <c r="B1214" s="29">
        <v>44164</v>
      </c>
      <c r="C1214" s="34">
        <v>44164.333333333336</v>
      </c>
      <c r="D1214" s="31">
        <v>2.7</v>
      </c>
      <c r="E1214" s="15"/>
      <c r="F1214" s="15"/>
      <c r="G1214" s="36" t="str">
        <f>TEXT(UsageTable[[#This Row],[Time]],"mm-dd")</f>
        <v>11-29</v>
      </c>
      <c r="H1214" s="36" t="b" cm="1">
        <f t="array" ref="H1214">OR(WEEKDAY(UsageTable[[#This Row],[Time]])={1,7},NOT(ISERROR(VLOOKUP(DATE(YEAR(UsageTable[[#This Row],[Time]]),MONTH(UsageTable[[#This Row],[Time]]),DAY(UsageTable[[#This Row],[Time]])),Holidays[Date],1,FALSE()))))</f>
        <v>1</v>
      </c>
      <c r="I12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v>
      </c>
      <c r="J12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5" spans="2:11" x14ac:dyDescent="0.3">
      <c r="B1215" s="26">
        <v>44164</v>
      </c>
      <c r="C1215" s="33">
        <v>44164.375</v>
      </c>
      <c r="D1215" s="28">
        <v>1.94</v>
      </c>
      <c r="E1215" s="15"/>
      <c r="F1215" s="15"/>
      <c r="G1215" s="36" t="str">
        <f>TEXT(UsageTable[[#This Row],[Time]],"mm-dd")</f>
        <v>11-29</v>
      </c>
      <c r="H1215" s="36" t="b" cm="1">
        <f t="array" ref="H1215">OR(WEEKDAY(UsageTable[[#This Row],[Time]])={1,7},NOT(ISERROR(VLOOKUP(DATE(YEAR(UsageTable[[#This Row],[Time]]),MONTH(UsageTable[[#This Row],[Time]]),DAY(UsageTable[[#This Row],[Time]])),Holidays[Date],1,FALSE()))))</f>
        <v>1</v>
      </c>
      <c r="I12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12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6" spans="2:11" x14ac:dyDescent="0.3">
      <c r="B1216" s="29">
        <v>44164</v>
      </c>
      <c r="C1216" s="34">
        <v>44164.416666666664</v>
      </c>
      <c r="D1216" s="31">
        <v>4.3099999999999996</v>
      </c>
      <c r="E1216" s="15"/>
      <c r="F1216" s="15"/>
      <c r="G1216" s="36" t="str">
        <f>TEXT(UsageTable[[#This Row],[Time]],"mm-dd")</f>
        <v>11-29</v>
      </c>
      <c r="H1216" s="36" t="b" cm="1">
        <f t="array" ref="H1216">OR(WEEKDAY(UsageTable[[#This Row],[Time]])={1,7},NOT(ISERROR(VLOOKUP(DATE(YEAR(UsageTable[[#This Row],[Time]]),MONTH(UsageTable[[#This Row],[Time]]),DAY(UsageTable[[#This Row],[Time]])),Holidays[Date],1,FALSE()))))</f>
        <v>1</v>
      </c>
      <c r="I12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4.3099999999999996</v>
      </c>
      <c r="J12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7" spans="2:11" x14ac:dyDescent="0.3">
      <c r="B1217" s="26">
        <v>44164</v>
      </c>
      <c r="C1217" s="33">
        <v>44164.458333333336</v>
      </c>
      <c r="D1217" s="28">
        <v>1.69</v>
      </c>
      <c r="E1217" s="15"/>
      <c r="F1217" s="15"/>
      <c r="G1217" s="36" t="str">
        <f>TEXT(UsageTable[[#This Row],[Time]],"mm-dd")</f>
        <v>11-29</v>
      </c>
      <c r="H1217" s="36" t="b" cm="1">
        <f t="array" ref="H1217">OR(WEEKDAY(UsageTable[[#This Row],[Time]])={1,7},NOT(ISERROR(VLOOKUP(DATE(YEAR(UsageTable[[#This Row],[Time]]),MONTH(UsageTable[[#This Row],[Time]]),DAY(UsageTable[[#This Row],[Time]])),Holidays[Date],1,FALSE()))))</f>
        <v>1</v>
      </c>
      <c r="I12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12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8" spans="2:11" x14ac:dyDescent="0.3">
      <c r="B1218" s="29">
        <v>44164</v>
      </c>
      <c r="C1218" s="34">
        <v>44164.5</v>
      </c>
      <c r="D1218" s="31">
        <v>1.47</v>
      </c>
      <c r="E1218" s="15"/>
      <c r="F1218" s="15"/>
      <c r="G1218" s="36" t="str">
        <f>TEXT(UsageTable[[#This Row],[Time]],"mm-dd")</f>
        <v>11-29</v>
      </c>
      <c r="H1218" s="36" t="b" cm="1">
        <f t="array" ref="H1218">OR(WEEKDAY(UsageTable[[#This Row],[Time]])={1,7},NOT(ISERROR(VLOOKUP(DATE(YEAR(UsageTable[[#This Row],[Time]]),MONTH(UsageTable[[#This Row],[Time]]),DAY(UsageTable[[#This Row],[Time]])),Holidays[Date],1,FALSE()))))</f>
        <v>1</v>
      </c>
      <c r="I12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2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19" spans="2:11" x14ac:dyDescent="0.3">
      <c r="B1219" s="26">
        <v>44164</v>
      </c>
      <c r="C1219" s="33">
        <v>44164.541666666664</v>
      </c>
      <c r="D1219" s="28">
        <v>0.84</v>
      </c>
      <c r="E1219" s="15"/>
      <c r="F1219" s="15"/>
      <c r="G1219" s="36" t="str">
        <f>TEXT(UsageTable[[#This Row],[Time]],"mm-dd")</f>
        <v>11-29</v>
      </c>
      <c r="H1219" s="36" t="b" cm="1">
        <f t="array" ref="H1219">OR(WEEKDAY(UsageTable[[#This Row],[Time]])={1,7},NOT(ISERROR(VLOOKUP(DATE(YEAR(UsageTable[[#This Row],[Time]]),MONTH(UsageTable[[#This Row],[Time]]),DAY(UsageTable[[#This Row],[Time]])),Holidays[Date],1,FALSE()))))</f>
        <v>1</v>
      </c>
      <c r="I12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12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0" spans="2:11" x14ac:dyDescent="0.3">
      <c r="B1220" s="29">
        <v>44164</v>
      </c>
      <c r="C1220" s="34">
        <v>44164.583333333336</v>
      </c>
      <c r="D1220" s="31">
        <v>0.5</v>
      </c>
      <c r="E1220" s="15"/>
      <c r="F1220" s="15"/>
      <c r="G1220" s="36" t="str">
        <f>TEXT(UsageTable[[#This Row],[Time]],"mm-dd")</f>
        <v>11-29</v>
      </c>
      <c r="H1220" s="36" t="b" cm="1">
        <f t="array" ref="H1220">OR(WEEKDAY(UsageTable[[#This Row],[Time]])={1,7},NOT(ISERROR(VLOOKUP(DATE(YEAR(UsageTable[[#This Row],[Time]]),MONTH(UsageTable[[#This Row],[Time]]),DAY(UsageTable[[#This Row],[Time]])),Holidays[Date],1,FALSE()))))</f>
        <v>1</v>
      </c>
      <c r="I12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12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1" spans="2:11" x14ac:dyDescent="0.3">
      <c r="B1221" s="26">
        <v>44164</v>
      </c>
      <c r="C1221" s="33">
        <v>44164.625</v>
      </c>
      <c r="D1221" s="28">
        <v>0.83</v>
      </c>
      <c r="E1221" s="15"/>
      <c r="F1221" s="15"/>
      <c r="G1221" s="36" t="str">
        <f>TEXT(UsageTable[[#This Row],[Time]],"mm-dd")</f>
        <v>11-29</v>
      </c>
      <c r="H1221" s="36" t="b" cm="1">
        <f t="array" ref="H1221">OR(WEEKDAY(UsageTable[[#This Row],[Time]])={1,7},NOT(ISERROR(VLOOKUP(DATE(YEAR(UsageTable[[#This Row],[Time]]),MONTH(UsageTable[[#This Row],[Time]]),DAY(UsageTable[[#This Row],[Time]])),Holidays[Date],1,FALSE()))))</f>
        <v>1</v>
      </c>
      <c r="I12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12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2" spans="2:11" x14ac:dyDescent="0.3">
      <c r="B1222" s="29">
        <v>44164</v>
      </c>
      <c r="C1222" s="34">
        <v>44164.666666666664</v>
      </c>
      <c r="D1222" s="31">
        <v>1.1299999999999999</v>
      </c>
      <c r="E1222" s="15"/>
      <c r="F1222" s="15"/>
      <c r="G1222" s="36" t="str">
        <f>TEXT(UsageTable[[#This Row],[Time]],"mm-dd")</f>
        <v>11-29</v>
      </c>
      <c r="H1222" s="36" t="b" cm="1">
        <f t="array" ref="H1222">OR(WEEKDAY(UsageTable[[#This Row],[Time]])={1,7},NOT(ISERROR(VLOOKUP(DATE(YEAR(UsageTable[[#This Row],[Time]]),MONTH(UsageTable[[#This Row],[Time]]),DAY(UsageTable[[#This Row],[Time]])),Holidays[Date],1,FALSE()))))</f>
        <v>1</v>
      </c>
      <c r="I12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2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3" spans="2:11" x14ac:dyDescent="0.3">
      <c r="B1223" s="26">
        <v>44164</v>
      </c>
      <c r="C1223" s="33">
        <v>44164.708333333336</v>
      </c>
      <c r="D1223" s="28">
        <v>2.48</v>
      </c>
      <c r="E1223" s="15"/>
      <c r="F1223" s="15"/>
      <c r="G1223" s="36" t="str">
        <f>TEXT(UsageTable[[#This Row],[Time]],"mm-dd")</f>
        <v>11-29</v>
      </c>
      <c r="H1223" s="36" t="b" cm="1">
        <f t="array" ref="H1223">OR(WEEKDAY(UsageTable[[#This Row],[Time]])={1,7},NOT(ISERROR(VLOOKUP(DATE(YEAR(UsageTable[[#This Row],[Time]]),MONTH(UsageTable[[#This Row],[Time]]),DAY(UsageTable[[#This Row],[Time]])),Holidays[Date],1,FALSE()))))</f>
        <v>1</v>
      </c>
      <c r="I12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2.48</v>
      </c>
      <c r="J12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4" spans="2:11" x14ac:dyDescent="0.3">
      <c r="B1224" s="29">
        <v>44164</v>
      </c>
      <c r="C1224" s="34">
        <v>44164.75</v>
      </c>
      <c r="D1224" s="31">
        <v>5.68</v>
      </c>
      <c r="E1224" s="15"/>
      <c r="F1224" s="15"/>
      <c r="G1224" s="36" t="str">
        <f>TEXT(UsageTable[[#This Row],[Time]],"mm-dd")</f>
        <v>11-29</v>
      </c>
      <c r="H1224" s="36" t="b" cm="1">
        <f t="array" ref="H1224">OR(WEEKDAY(UsageTable[[#This Row],[Time]])={1,7},NOT(ISERROR(VLOOKUP(DATE(YEAR(UsageTable[[#This Row],[Time]]),MONTH(UsageTable[[#This Row],[Time]]),DAY(UsageTable[[#This Row],[Time]])),Holidays[Date],1,FALSE()))))</f>
        <v>1</v>
      </c>
      <c r="I12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5.68</v>
      </c>
      <c r="J12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5" spans="2:11" x14ac:dyDescent="0.3">
      <c r="B1225" s="26">
        <v>44164</v>
      </c>
      <c r="C1225" s="33">
        <v>44164.791666666664</v>
      </c>
      <c r="D1225" s="28">
        <v>2.8</v>
      </c>
      <c r="E1225" s="15"/>
      <c r="F1225" s="15"/>
      <c r="G1225" s="36" t="str">
        <f>TEXT(UsageTable[[#This Row],[Time]],"mm-dd")</f>
        <v>11-29</v>
      </c>
      <c r="H1225" s="36" t="b" cm="1">
        <f t="array" ref="H1225">OR(WEEKDAY(UsageTable[[#This Row],[Time]])={1,7},NOT(ISERROR(VLOOKUP(DATE(YEAR(UsageTable[[#This Row],[Time]]),MONTH(UsageTable[[#This Row],[Time]]),DAY(UsageTable[[#This Row],[Time]])),Holidays[Date],1,FALSE()))))</f>
        <v>1</v>
      </c>
      <c r="I12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v>
      </c>
      <c r="J12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6" spans="2:11" x14ac:dyDescent="0.3">
      <c r="B1226" s="29">
        <v>44164</v>
      </c>
      <c r="C1226" s="34">
        <v>44164.833333333336</v>
      </c>
      <c r="D1226" s="31">
        <v>1.58</v>
      </c>
      <c r="E1226" s="15"/>
      <c r="F1226" s="15"/>
      <c r="G1226" s="36" t="str">
        <f>TEXT(UsageTable[[#This Row],[Time]],"mm-dd")</f>
        <v>11-29</v>
      </c>
      <c r="H1226" s="36" t="b" cm="1">
        <f t="array" ref="H1226">OR(WEEKDAY(UsageTable[[#This Row],[Time]])={1,7},NOT(ISERROR(VLOOKUP(DATE(YEAR(UsageTable[[#This Row],[Time]]),MONTH(UsageTable[[#This Row],[Time]]),DAY(UsageTable[[#This Row],[Time]])),Holidays[Date],1,FALSE()))))</f>
        <v>1</v>
      </c>
      <c r="I12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12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7" spans="2:11" x14ac:dyDescent="0.3">
      <c r="B1227" s="26">
        <v>44164</v>
      </c>
      <c r="C1227" s="33">
        <v>44164.875</v>
      </c>
      <c r="D1227" s="28">
        <v>0.98</v>
      </c>
      <c r="E1227" s="15"/>
      <c r="F1227" s="15"/>
      <c r="G1227" s="36" t="str">
        <f>TEXT(UsageTable[[#This Row],[Time]],"mm-dd")</f>
        <v>11-29</v>
      </c>
      <c r="H1227" s="36" t="b" cm="1">
        <f t="array" ref="H1227">OR(WEEKDAY(UsageTable[[#This Row],[Time]])={1,7},NOT(ISERROR(VLOOKUP(DATE(YEAR(UsageTable[[#This Row],[Time]]),MONTH(UsageTable[[#This Row],[Time]]),DAY(UsageTable[[#This Row],[Time]])),Holidays[Date],1,FALSE()))))</f>
        <v>1</v>
      </c>
      <c r="I12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12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8" spans="2:11" x14ac:dyDescent="0.3">
      <c r="B1228" s="29">
        <v>44164</v>
      </c>
      <c r="C1228" s="34">
        <v>44164.916666666664</v>
      </c>
      <c r="D1228" s="31">
        <v>0.45</v>
      </c>
      <c r="E1228" s="15"/>
      <c r="F1228" s="15"/>
      <c r="G1228" s="36" t="str">
        <f>TEXT(UsageTable[[#This Row],[Time]],"mm-dd")</f>
        <v>11-29</v>
      </c>
      <c r="H1228" s="36" t="b" cm="1">
        <f t="array" ref="H1228">OR(WEEKDAY(UsageTable[[#This Row],[Time]])={1,7},NOT(ISERROR(VLOOKUP(DATE(YEAR(UsageTable[[#This Row],[Time]]),MONTH(UsageTable[[#This Row],[Time]]),DAY(UsageTable[[#This Row],[Time]])),Holidays[Date],1,FALSE()))))</f>
        <v>1</v>
      </c>
      <c r="I12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12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29" spans="2:11" x14ac:dyDescent="0.3">
      <c r="B1229" s="26">
        <v>44164</v>
      </c>
      <c r="C1229" s="33">
        <v>44164.958333333336</v>
      </c>
      <c r="D1229" s="28">
        <v>0.78</v>
      </c>
      <c r="E1229" s="15"/>
      <c r="F1229" s="15"/>
      <c r="G1229" s="36" t="str">
        <f>TEXT(UsageTable[[#This Row],[Time]],"mm-dd")</f>
        <v>11-29</v>
      </c>
      <c r="H1229" s="36" t="b" cm="1">
        <f t="array" ref="H1229">OR(WEEKDAY(UsageTable[[#This Row],[Time]])={1,7},NOT(ISERROR(VLOOKUP(DATE(YEAR(UsageTable[[#This Row],[Time]]),MONTH(UsageTable[[#This Row],[Time]]),DAY(UsageTable[[#This Row],[Time]])),Holidays[Date],1,FALSE()))))</f>
        <v>1</v>
      </c>
      <c r="I12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12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0" spans="2:11" x14ac:dyDescent="0.3">
      <c r="B1230" s="29">
        <v>44165</v>
      </c>
      <c r="C1230" s="34">
        <v>44165</v>
      </c>
      <c r="D1230" s="31">
        <v>0.34</v>
      </c>
      <c r="E1230" s="15"/>
      <c r="F1230" s="15"/>
      <c r="G1230" s="36" t="str">
        <f>TEXT(UsageTable[[#This Row],[Time]],"mm-dd")</f>
        <v>11-30</v>
      </c>
      <c r="H1230" s="36" t="b" cm="1">
        <f t="array" ref="H1230">OR(WEEKDAY(UsageTable[[#This Row],[Time]])={1,7},NOT(ISERROR(VLOOKUP(DATE(YEAR(UsageTable[[#This Row],[Time]]),MONTH(UsageTable[[#This Row],[Time]]),DAY(UsageTable[[#This Row],[Time]])),Holidays[Date],1,FALSE()))))</f>
        <v>0</v>
      </c>
      <c r="I12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2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1" spans="2:11" x14ac:dyDescent="0.3">
      <c r="B1231" s="26">
        <v>44165</v>
      </c>
      <c r="C1231" s="33">
        <v>44165.041666666664</v>
      </c>
      <c r="D1231" s="28">
        <v>0.76</v>
      </c>
      <c r="E1231" s="15"/>
      <c r="F1231" s="15"/>
      <c r="G1231" s="36" t="str">
        <f>TEXT(UsageTable[[#This Row],[Time]],"mm-dd")</f>
        <v>11-30</v>
      </c>
      <c r="H1231" s="36" t="b" cm="1">
        <f t="array" ref="H1231">OR(WEEKDAY(UsageTable[[#This Row],[Time]])={1,7},NOT(ISERROR(VLOOKUP(DATE(YEAR(UsageTable[[#This Row],[Time]]),MONTH(UsageTable[[#This Row],[Time]]),DAY(UsageTable[[#This Row],[Time]])),Holidays[Date],1,FALSE()))))</f>
        <v>0</v>
      </c>
      <c r="I12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2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2" spans="2:11" x14ac:dyDescent="0.3">
      <c r="B1232" s="29">
        <v>44165</v>
      </c>
      <c r="C1232" s="34">
        <v>44165.083333333336</v>
      </c>
      <c r="D1232" s="31">
        <v>0.31</v>
      </c>
      <c r="E1232" s="15"/>
      <c r="F1232" s="15"/>
      <c r="G1232" s="36" t="str">
        <f>TEXT(UsageTable[[#This Row],[Time]],"mm-dd")</f>
        <v>11-30</v>
      </c>
      <c r="H1232" s="36" t="b" cm="1">
        <f t="array" ref="H1232">OR(WEEKDAY(UsageTable[[#This Row],[Time]])={1,7},NOT(ISERROR(VLOOKUP(DATE(YEAR(UsageTable[[#This Row],[Time]]),MONTH(UsageTable[[#This Row],[Time]]),DAY(UsageTable[[#This Row],[Time]])),Holidays[Date],1,FALSE()))))</f>
        <v>0</v>
      </c>
      <c r="I12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2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3" spans="2:11" x14ac:dyDescent="0.3">
      <c r="B1233" s="26">
        <v>44165</v>
      </c>
      <c r="C1233" s="33">
        <v>44165.125</v>
      </c>
      <c r="D1233" s="28">
        <v>0.37</v>
      </c>
      <c r="E1233" s="15"/>
      <c r="F1233" s="15"/>
      <c r="G1233" s="36" t="str">
        <f>TEXT(UsageTable[[#This Row],[Time]],"mm-dd")</f>
        <v>11-30</v>
      </c>
      <c r="H1233" s="36" t="b" cm="1">
        <f t="array" ref="H1233">OR(WEEKDAY(UsageTable[[#This Row],[Time]])={1,7},NOT(ISERROR(VLOOKUP(DATE(YEAR(UsageTable[[#This Row],[Time]]),MONTH(UsageTable[[#This Row],[Time]]),DAY(UsageTable[[#This Row],[Time]])),Holidays[Date],1,FALSE()))))</f>
        <v>0</v>
      </c>
      <c r="I12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2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4" spans="2:11" x14ac:dyDescent="0.3">
      <c r="B1234" s="29">
        <v>44165</v>
      </c>
      <c r="C1234" s="34">
        <v>44165.166666666664</v>
      </c>
      <c r="D1234" s="31">
        <v>0.75</v>
      </c>
      <c r="E1234" s="15"/>
      <c r="F1234" s="15"/>
      <c r="G1234" s="36" t="str">
        <f>TEXT(UsageTable[[#This Row],[Time]],"mm-dd")</f>
        <v>11-30</v>
      </c>
      <c r="H1234" s="36" t="b" cm="1">
        <f t="array" ref="H1234">OR(WEEKDAY(UsageTable[[#This Row],[Time]])={1,7},NOT(ISERROR(VLOOKUP(DATE(YEAR(UsageTable[[#This Row],[Time]]),MONTH(UsageTable[[#This Row],[Time]]),DAY(UsageTable[[#This Row],[Time]])),Holidays[Date],1,FALSE()))))</f>
        <v>0</v>
      </c>
      <c r="I12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2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5" spans="2:11" x14ac:dyDescent="0.3">
      <c r="B1235" s="26">
        <v>44165</v>
      </c>
      <c r="C1235" s="33">
        <v>44165.208333333336</v>
      </c>
      <c r="D1235" s="28">
        <v>0.9</v>
      </c>
      <c r="E1235" s="15"/>
      <c r="F1235" s="15"/>
      <c r="G1235" s="36" t="str">
        <f>TEXT(UsageTable[[#This Row],[Time]],"mm-dd")</f>
        <v>11-30</v>
      </c>
      <c r="H1235" s="36" t="b" cm="1">
        <f t="array" ref="H1235">OR(WEEKDAY(UsageTable[[#This Row],[Time]])={1,7},NOT(ISERROR(VLOOKUP(DATE(YEAR(UsageTable[[#This Row],[Time]]),MONTH(UsageTable[[#This Row],[Time]]),DAY(UsageTable[[#This Row],[Time]])),Holidays[Date],1,FALSE()))))</f>
        <v>0</v>
      </c>
      <c r="I12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2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6" spans="2:11" x14ac:dyDescent="0.3">
      <c r="B1236" s="29">
        <v>44165</v>
      </c>
      <c r="C1236" s="34">
        <v>44165.25</v>
      </c>
      <c r="D1236" s="31">
        <v>2.29</v>
      </c>
      <c r="E1236" s="15"/>
      <c r="F1236" s="15"/>
      <c r="G1236" s="36" t="str">
        <f>TEXT(UsageTable[[#This Row],[Time]],"mm-dd")</f>
        <v>11-30</v>
      </c>
      <c r="H1236" s="36" t="b" cm="1">
        <f t="array" ref="H1236">OR(WEEKDAY(UsageTable[[#This Row],[Time]])={1,7},NOT(ISERROR(VLOOKUP(DATE(YEAR(UsageTable[[#This Row],[Time]]),MONTH(UsageTable[[#This Row],[Time]]),DAY(UsageTable[[#This Row],[Time]])),Holidays[Date],1,FALSE()))))</f>
        <v>0</v>
      </c>
      <c r="I12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12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37" spans="2:11" x14ac:dyDescent="0.3">
      <c r="B1237" s="26">
        <v>44165</v>
      </c>
      <c r="C1237" s="33">
        <v>44165.291666666664</v>
      </c>
      <c r="D1237" s="28">
        <v>2.9</v>
      </c>
      <c r="E1237" s="15"/>
      <c r="F1237" s="15"/>
      <c r="G1237" s="36" t="str">
        <f>TEXT(UsageTable[[#This Row],[Time]],"mm-dd")</f>
        <v>11-30</v>
      </c>
      <c r="H1237" s="36" t="b" cm="1">
        <f t="array" ref="H1237">OR(WEEKDAY(UsageTable[[#This Row],[Time]])={1,7},NOT(ISERROR(VLOOKUP(DATE(YEAR(UsageTable[[#This Row],[Time]]),MONTH(UsageTable[[#This Row],[Time]]),DAY(UsageTable[[#This Row],[Time]])),Holidays[Date],1,FALSE()))))</f>
        <v>0</v>
      </c>
      <c r="I12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v>
      </c>
    </row>
    <row r="1238" spans="2:11" x14ac:dyDescent="0.3">
      <c r="B1238" s="29">
        <v>44165</v>
      </c>
      <c r="C1238" s="34">
        <v>44165.333333333336</v>
      </c>
      <c r="D1238" s="31">
        <v>3.29</v>
      </c>
      <c r="E1238" s="15"/>
      <c r="F1238" s="15"/>
      <c r="G1238" s="36" t="str">
        <f>TEXT(UsageTable[[#This Row],[Time]],"mm-dd")</f>
        <v>11-30</v>
      </c>
      <c r="H1238" s="36" t="b" cm="1">
        <f t="array" ref="H1238">OR(WEEKDAY(UsageTable[[#This Row],[Time]])={1,7},NOT(ISERROR(VLOOKUP(DATE(YEAR(UsageTable[[#This Row],[Time]]),MONTH(UsageTable[[#This Row],[Time]]),DAY(UsageTable[[#This Row],[Time]])),Holidays[Date],1,FALSE()))))</f>
        <v>0</v>
      </c>
      <c r="I12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3.29</v>
      </c>
    </row>
    <row r="1239" spans="2:11" x14ac:dyDescent="0.3">
      <c r="B1239" s="26">
        <v>44165</v>
      </c>
      <c r="C1239" s="33">
        <v>44165.375</v>
      </c>
      <c r="D1239" s="28">
        <v>1.17</v>
      </c>
      <c r="E1239" s="15"/>
      <c r="F1239" s="15"/>
      <c r="G1239" s="36" t="str">
        <f>TEXT(UsageTable[[#This Row],[Time]],"mm-dd")</f>
        <v>11-30</v>
      </c>
      <c r="H1239" s="36" t="b" cm="1">
        <f t="array" ref="H1239">OR(WEEKDAY(UsageTable[[#This Row],[Time]])={1,7},NOT(ISERROR(VLOOKUP(DATE(YEAR(UsageTable[[#This Row],[Time]]),MONTH(UsageTable[[#This Row],[Time]]),DAY(UsageTable[[#This Row],[Time]])),Holidays[Date],1,FALSE()))))</f>
        <v>0</v>
      </c>
      <c r="I12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1.17</v>
      </c>
    </row>
    <row r="1240" spans="2:11" x14ac:dyDescent="0.3">
      <c r="B1240" s="29">
        <v>44165</v>
      </c>
      <c r="C1240" s="34">
        <v>44165.416666666664</v>
      </c>
      <c r="D1240" s="31">
        <v>1.1100000000000001</v>
      </c>
      <c r="E1240" s="15"/>
      <c r="F1240" s="15"/>
      <c r="G1240" s="36" t="str">
        <f>TEXT(UsageTable[[#This Row],[Time]],"mm-dd")</f>
        <v>11-30</v>
      </c>
      <c r="H1240" s="36" t="b" cm="1">
        <f t="array" ref="H1240">OR(WEEKDAY(UsageTable[[#This Row],[Time]])={1,7},NOT(ISERROR(VLOOKUP(DATE(YEAR(UsageTable[[#This Row],[Time]]),MONTH(UsageTable[[#This Row],[Time]]),DAY(UsageTable[[#This Row],[Time]])),Holidays[Date],1,FALSE()))))</f>
        <v>0</v>
      </c>
      <c r="I12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1.1100000000000001</v>
      </c>
    </row>
    <row r="1241" spans="2:11" x14ac:dyDescent="0.3">
      <c r="B1241" s="26">
        <v>44165</v>
      </c>
      <c r="C1241" s="33">
        <v>44165.458333333336</v>
      </c>
      <c r="D1241" s="28">
        <v>0.94</v>
      </c>
      <c r="E1241" s="15"/>
      <c r="F1241" s="15"/>
      <c r="G1241" s="36" t="str">
        <f>TEXT(UsageTable[[#This Row],[Time]],"mm-dd")</f>
        <v>11-30</v>
      </c>
      <c r="H1241" s="36" t="b" cm="1">
        <f t="array" ref="H1241">OR(WEEKDAY(UsageTable[[#This Row],[Time]])={1,7},NOT(ISERROR(VLOOKUP(DATE(YEAR(UsageTable[[#This Row],[Time]]),MONTH(UsageTable[[#This Row],[Time]]),DAY(UsageTable[[#This Row],[Time]])),Holidays[Date],1,FALSE()))))</f>
        <v>0</v>
      </c>
      <c r="I12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0.94</v>
      </c>
      <c r="K12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2" spans="2:11" x14ac:dyDescent="0.3">
      <c r="B1242" s="29">
        <v>44165</v>
      </c>
      <c r="C1242" s="34">
        <v>44165.5</v>
      </c>
      <c r="D1242" s="31">
        <v>2.34</v>
      </c>
      <c r="E1242" s="15"/>
      <c r="F1242" s="15"/>
      <c r="G1242" s="36" t="str">
        <f>TEXT(UsageTable[[#This Row],[Time]],"mm-dd")</f>
        <v>11-30</v>
      </c>
      <c r="H1242" s="36" t="b" cm="1">
        <f t="array" ref="H1242">OR(WEEKDAY(UsageTable[[#This Row],[Time]])={1,7},NOT(ISERROR(VLOOKUP(DATE(YEAR(UsageTable[[#This Row],[Time]]),MONTH(UsageTable[[#This Row],[Time]]),DAY(UsageTable[[#This Row],[Time]])),Holidays[Date],1,FALSE()))))</f>
        <v>0</v>
      </c>
      <c r="I12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2.34</v>
      </c>
      <c r="K12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3" spans="2:11" x14ac:dyDescent="0.3">
      <c r="B1243" s="26">
        <v>44165</v>
      </c>
      <c r="C1243" s="33">
        <v>44165.541666666664</v>
      </c>
      <c r="D1243" s="28">
        <v>2.39</v>
      </c>
      <c r="E1243" s="15"/>
      <c r="F1243" s="15"/>
      <c r="G1243" s="36" t="str">
        <f>TEXT(UsageTable[[#This Row],[Time]],"mm-dd")</f>
        <v>11-30</v>
      </c>
      <c r="H1243" s="36" t="b" cm="1">
        <f t="array" ref="H1243">OR(WEEKDAY(UsageTable[[#This Row],[Time]])={1,7},NOT(ISERROR(VLOOKUP(DATE(YEAR(UsageTable[[#This Row],[Time]]),MONTH(UsageTable[[#This Row],[Time]]),DAY(UsageTable[[#This Row],[Time]])),Holidays[Date],1,FALSE()))))</f>
        <v>0</v>
      </c>
      <c r="I12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2.39</v>
      </c>
      <c r="K12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4" spans="2:11" x14ac:dyDescent="0.3">
      <c r="B1244" s="29">
        <v>44165</v>
      </c>
      <c r="C1244" s="34">
        <v>44165.583333333336</v>
      </c>
      <c r="D1244" s="31">
        <v>4.4800000000000004</v>
      </c>
      <c r="E1244" s="15"/>
      <c r="F1244" s="15"/>
      <c r="G1244" s="36" t="str">
        <f>TEXT(UsageTable[[#This Row],[Time]],"mm-dd")</f>
        <v>11-30</v>
      </c>
      <c r="H1244" s="36" t="b" cm="1">
        <f t="array" ref="H1244">OR(WEEKDAY(UsageTable[[#This Row],[Time]])={1,7},NOT(ISERROR(VLOOKUP(DATE(YEAR(UsageTable[[#This Row],[Time]]),MONTH(UsageTable[[#This Row],[Time]]),DAY(UsageTable[[#This Row],[Time]])),Holidays[Date],1,FALSE()))))</f>
        <v>0</v>
      </c>
      <c r="I12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4.4800000000000004</v>
      </c>
      <c r="K12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5" spans="2:11" x14ac:dyDescent="0.3">
      <c r="B1245" s="26">
        <v>44165</v>
      </c>
      <c r="C1245" s="33">
        <v>44165.625</v>
      </c>
      <c r="D1245" s="28">
        <v>2.83</v>
      </c>
      <c r="E1245" s="15"/>
      <c r="F1245" s="15"/>
      <c r="G1245" s="36" t="str">
        <f>TEXT(UsageTable[[#This Row],[Time]],"mm-dd")</f>
        <v>11-30</v>
      </c>
      <c r="H1245" s="36" t="b" cm="1">
        <f t="array" ref="H1245">OR(WEEKDAY(UsageTable[[#This Row],[Time]])={1,7},NOT(ISERROR(VLOOKUP(DATE(YEAR(UsageTable[[#This Row],[Time]]),MONTH(UsageTable[[#This Row],[Time]]),DAY(UsageTable[[#This Row],[Time]])),Holidays[Date],1,FALSE()))))</f>
        <v>0</v>
      </c>
      <c r="I12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2.83</v>
      </c>
      <c r="K12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6" spans="2:11" x14ac:dyDescent="0.3">
      <c r="B1246" s="29">
        <v>44165</v>
      </c>
      <c r="C1246" s="34">
        <v>44165.666666666664</v>
      </c>
      <c r="D1246" s="31">
        <v>4.17</v>
      </c>
      <c r="E1246" s="15"/>
      <c r="F1246" s="15"/>
      <c r="G1246" s="36" t="str">
        <f>TEXT(UsageTable[[#This Row],[Time]],"mm-dd")</f>
        <v>11-30</v>
      </c>
      <c r="H1246" s="36" t="b" cm="1">
        <f t="array" ref="H1246">OR(WEEKDAY(UsageTable[[#This Row],[Time]])={1,7},NOT(ISERROR(VLOOKUP(DATE(YEAR(UsageTable[[#This Row],[Time]]),MONTH(UsageTable[[#This Row],[Time]]),DAY(UsageTable[[#This Row],[Time]])),Holidays[Date],1,FALSE()))))</f>
        <v>0</v>
      </c>
      <c r="I12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4.17</v>
      </c>
      <c r="K12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47" spans="2:11" x14ac:dyDescent="0.3">
      <c r="B1247" s="26">
        <v>44165</v>
      </c>
      <c r="C1247" s="33">
        <v>44165.708333333336</v>
      </c>
      <c r="D1247" s="28">
        <v>2.06</v>
      </c>
      <c r="E1247" s="15"/>
      <c r="F1247" s="15"/>
      <c r="G1247" s="36" t="str">
        <f>TEXT(UsageTable[[#This Row],[Time]],"mm-dd")</f>
        <v>11-30</v>
      </c>
      <c r="H1247" s="36" t="b" cm="1">
        <f t="array" ref="H1247">OR(WEEKDAY(UsageTable[[#This Row],[Time]])={1,7},NOT(ISERROR(VLOOKUP(DATE(YEAR(UsageTable[[#This Row],[Time]]),MONTH(UsageTable[[#This Row],[Time]]),DAY(UsageTable[[#This Row],[Time]])),Holidays[Date],1,FALSE()))))</f>
        <v>0</v>
      </c>
      <c r="I12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2.06</v>
      </c>
    </row>
    <row r="1248" spans="2:11" x14ac:dyDescent="0.3">
      <c r="B1248" s="29">
        <v>44165</v>
      </c>
      <c r="C1248" s="34">
        <v>44165.75</v>
      </c>
      <c r="D1248" s="31">
        <v>2.16</v>
      </c>
      <c r="E1248" s="15"/>
      <c r="F1248" s="15"/>
      <c r="G1248" s="36" t="str">
        <f>TEXT(UsageTable[[#This Row],[Time]],"mm-dd")</f>
        <v>11-30</v>
      </c>
      <c r="H1248" s="36" t="b" cm="1">
        <f t="array" ref="H1248">OR(WEEKDAY(UsageTable[[#This Row],[Time]])={1,7},NOT(ISERROR(VLOOKUP(DATE(YEAR(UsageTable[[#This Row],[Time]]),MONTH(UsageTable[[#This Row],[Time]]),DAY(UsageTable[[#This Row],[Time]])),Holidays[Date],1,FALSE()))))</f>
        <v>0</v>
      </c>
      <c r="I12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2.16</v>
      </c>
    </row>
    <row r="1249" spans="2:11" x14ac:dyDescent="0.3">
      <c r="B1249" s="26">
        <v>44165</v>
      </c>
      <c r="C1249" s="33">
        <v>44165.791666666664</v>
      </c>
      <c r="D1249" s="28">
        <v>0.47</v>
      </c>
      <c r="E1249" s="15"/>
      <c r="F1249" s="15"/>
      <c r="G1249" s="36" t="str">
        <f>TEXT(UsageTable[[#This Row],[Time]],"mm-dd")</f>
        <v>11-30</v>
      </c>
      <c r="H1249" s="36" t="b" cm="1">
        <f t="array" ref="H1249">OR(WEEKDAY(UsageTable[[#This Row],[Time]])={1,7},NOT(ISERROR(VLOOKUP(DATE(YEAR(UsageTable[[#This Row],[Time]]),MONTH(UsageTable[[#This Row],[Time]]),DAY(UsageTable[[#This Row],[Time]])),Holidays[Date],1,FALSE()))))</f>
        <v>0</v>
      </c>
      <c r="I12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12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0" spans="2:11" x14ac:dyDescent="0.3">
      <c r="B1250" s="29">
        <v>44165</v>
      </c>
      <c r="C1250" s="34">
        <v>44165.833333333336</v>
      </c>
      <c r="D1250" s="31">
        <v>0.88</v>
      </c>
      <c r="E1250" s="15"/>
      <c r="F1250" s="15"/>
      <c r="G1250" s="36" t="str">
        <f>TEXT(UsageTable[[#This Row],[Time]],"mm-dd")</f>
        <v>11-30</v>
      </c>
      <c r="H1250" s="36" t="b" cm="1">
        <f t="array" ref="H1250">OR(WEEKDAY(UsageTable[[#This Row],[Time]])={1,7},NOT(ISERROR(VLOOKUP(DATE(YEAR(UsageTable[[#This Row],[Time]]),MONTH(UsageTable[[#This Row],[Time]]),DAY(UsageTable[[#This Row],[Time]])),Holidays[Date],1,FALSE()))))</f>
        <v>0</v>
      </c>
      <c r="I12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2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1" spans="2:11" x14ac:dyDescent="0.3">
      <c r="B1251" s="26">
        <v>44165</v>
      </c>
      <c r="C1251" s="33">
        <v>44165.875</v>
      </c>
      <c r="D1251" s="28">
        <v>1.02</v>
      </c>
      <c r="E1251" s="15"/>
      <c r="F1251" s="15"/>
      <c r="G1251" s="36" t="str">
        <f>TEXT(UsageTable[[#This Row],[Time]],"mm-dd")</f>
        <v>11-30</v>
      </c>
      <c r="H1251" s="36" t="b" cm="1">
        <f t="array" ref="H1251">OR(WEEKDAY(UsageTable[[#This Row],[Time]])={1,7},NOT(ISERROR(VLOOKUP(DATE(YEAR(UsageTable[[#This Row],[Time]]),MONTH(UsageTable[[#This Row],[Time]]),DAY(UsageTable[[#This Row],[Time]])),Holidays[Date],1,FALSE()))))</f>
        <v>0</v>
      </c>
      <c r="I12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12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2" spans="2:11" x14ac:dyDescent="0.3">
      <c r="B1252" s="29">
        <v>44165</v>
      </c>
      <c r="C1252" s="34">
        <v>44165.916666666664</v>
      </c>
      <c r="D1252" s="31">
        <v>0.74</v>
      </c>
      <c r="E1252" s="15"/>
      <c r="F1252" s="15"/>
      <c r="G1252" s="36" t="str">
        <f>TEXT(UsageTable[[#This Row],[Time]],"mm-dd")</f>
        <v>11-30</v>
      </c>
      <c r="H1252" s="36" t="b" cm="1">
        <f t="array" ref="H1252">OR(WEEKDAY(UsageTable[[#This Row],[Time]])={1,7},NOT(ISERROR(VLOOKUP(DATE(YEAR(UsageTable[[#This Row],[Time]]),MONTH(UsageTable[[#This Row],[Time]]),DAY(UsageTable[[#This Row],[Time]])),Holidays[Date],1,FALSE()))))</f>
        <v>0</v>
      </c>
      <c r="I12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2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3" spans="2:11" x14ac:dyDescent="0.3">
      <c r="B1253" s="32">
        <v>44165</v>
      </c>
      <c r="C1253" s="34">
        <v>44165.958333333336</v>
      </c>
      <c r="D1253" s="31">
        <v>1.47</v>
      </c>
      <c r="E1253" s="15"/>
      <c r="F1253" s="15"/>
      <c r="G1253" s="36" t="str">
        <f>TEXT(UsageTable[[#This Row],[Time]],"mm-dd")</f>
        <v>11-30</v>
      </c>
      <c r="H1253" s="36" t="b" cm="1">
        <f t="array" ref="H1253">OR(WEEKDAY(UsageTable[[#This Row],[Time]])={1,7},NOT(ISERROR(VLOOKUP(DATE(YEAR(UsageTable[[#This Row],[Time]]),MONTH(UsageTable[[#This Row],[Time]]),DAY(UsageTable[[#This Row],[Time]])),Holidays[Date],1,FALSE()))))</f>
        <v>0</v>
      </c>
      <c r="I12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2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4" spans="2:11" x14ac:dyDescent="0.3">
      <c r="B1254" s="32">
        <v>44166</v>
      </c>
      <c r="C1254" s="34">
        <v>44166</v>
      </c>
      <c r="D1254" s="31">
        <v>1.45</v>
      </c>
      <c r="E1254" s="15"/>
      <c r="F1254" s="15"/>
      <c r="G1254" s="36" t="str">
        <f>TEXT(UsageTable[[#This Row],[Time]],"mm-dd")</f>
        <v>12-01</v>
      </c>
      <c r="H1254" s="36" t="b" cm="1">
        <f t="array" ref="H1254">OR(WEEKDAY(UsageTable[[#This Row],[Time]])={1,7},NOT(ISERROR(VLOOKUP(DATE(YEAR(UsageTable[[#This Row],[Time]]),MONTH(UsageTable[[#This Row],[Time]]),DAY(UsageTable[[#This Row],[Time]])),Holidays[Date],1,FALSE()))))</f>
        <v>0</v>
      </c>
      <c r="I12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1.45</v>
      </c>
      <c r="J12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5" spans="2:11" x14ac:dyDescent="0.3">
      <c r="B1255" s="32">
        <v>44166</v>
      </c>
      <c r="C1255" s="34">
        <v>44166.041666666664</v>
      </c>
      <c r="D1255" s="31">
        <v>0.75</v>
      </c>
      <c r="E1255" s="15"/>
      <c r="F1255" s="15"/>
      <c r="G1255" s="36" t="str">
        <f>TEXT(UsageTable[[#This Row],[Time]],"mm-dd")</f>
        <v>12-01</v>
      </c>
      <c r="H1255" s="36" t="b" cm="1">
        <f t="array" ref="H1255">OR(WEEKDAY(UsageTable[[#This Row],[Time]])={1,7},NOT(ISERROR(VLOOKUP(DATE(YEAR(UsageTable[[#This Row],[Time]]),MONTH(UsageTable[[#This Row],[Time]]),DAY(UsageTable[[#This Row],[Time]])),Holidays[Date],1,FALSE()))))</f>
        <v>0</v>
      </c>
      <c r="I12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2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6" spans="2:11" x14ac:dyDescent="0.3">
      <c r="B1256" s="32">
        <v>44166</v>
      </c>
      <c r="C1256" s="34">
        <v>44166.083333333336</v>
      </c>
      <c r="D1256" s="31">
        <v>0.4</v>
      </c>
      <c r="E1256" s="15"/>
      <c r="F1256" s="15"/>
      <c r="G1256" s="36" t="str">
        <f>TEXT(UsageTable[[#This Row],[Time]],"mm-dd")</f>
        <v>12-01</v>
      </c>
      <c r="H1256" s="36" t="b" cm="1">
        <f t="array" ref="H1256">OR(WEEKDAY(UsageTable[[#This Row],[Time]])={1,7},NOT(ISERROR(VLOOKUP(DATE(YEAR(UsageTable[[#This Row],[Time]]),MONTH(UsageTable[[#This Row],[Time]]),DAY(UsageTable[[#This Row],[Time]])),Holidays[Date],1,FALSE()))))</f>
        <v>0</v>
      </c>
      <c r="I12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2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7" spans="2:11" x14ac:dyDescent="0.3">
      <c r="B1257" s="32">
        <v>44166</v>
      </c>
      <c r="C1257" s="34">
        <v>44166.125</v>
      </c>
      <c r="D1257" s="31">
        <v>0.31</v>
      </c>
      <c r="E1257" s="15"/>
      <c r="F1257" s="15"/>
      <c r="G1257" s="36" t="str">
        <f>TEXT(UsageTable[[#This Row],[Time]],"mm-dd")</f>
        <v>12-01</v>
      </c>
      <c r="H1257" s="36" t="b" cm="1">
        <f t="array" ref="H1257">OR(WEEKDAY(UsageTable[[#This Row],[Time]])={1,7},NOT(ISERROR(VLOOKUP(DATE(YEAR(UsageTable[[#This Row],[Time]]),MONTH(UsageTable[[#This Row],[Time]]),DAY(UsageTable[[#This Row],[Time]])),Holidays[Date],1,FALSE()))))</f>
        <v>0</v>
      </c>
      <c r="I12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2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8" spans="2:11" x14ac:dyDescent="0.3">
      <c r="B1258" s="32">
        <v>44166</v>
      </c>
      <c r="C1258" s="34">
        <v>44166.166666666664</v>
      </c>
      <c r="D1258" s="31">
        <v>0.93</v>
      </c>
      <c r="E1258" s="15"/>
      <c r="F1258" s="15"/>
      <c r="G1258" s="36" t="str">
        <f>TEXT(UsageTable[[#This Row],[Time]],"mm-dd")</f>
        <v>12-01</v>
      </c>
      <c r="H1258" s="36" t="b" cm="1">
        <f t="array" ref="H1258">OR(WEEKDAY(UsageTable[[#This Row],[Time]])={1,7},NOT(ISERROR(VLOOKUP(DATE(YEAR(UsageTable[[#This Row],[Time]]),MONTH(UsageTable[[#This Row],[Time]]),DAY(UsageTable[[#This Row],[Time]])),Holidays[Date],1,FALSE()))))</f>
        <v>0</v>
      </c>
      <c r="I12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12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59" spans="2:11" x14ac:dyDescent="0.3">
      <c r="B1259" s="32">
        <v>44166</v>
      </c>
      <c r="C1259" s="34">
        <v>44166.208333333336</v>
      </c>
      <c r="D1259" s="31">
        <v>0.82</v>
      </c>
      <c r="E1259" s="15"/>
      <c r="F1259" s="15"/>
      <c r="G1259" s="36" t="str">
        <f>TEXT(UsageTable[[#This Row],[Time]],"mm-dd")</f>
        <v>12-01</v>
      </c>
      <c r="H1259" s="36" t="b" cm="1">
        <f t="array" ref="H1259">OR(WEEKDAY(UsageTable[[#This Row],[Time]])={1,7},NOT(ISERROR(VLOOKUP(DATE(YEAR(UsageTable[[#This Row],[Time]]),MONTH(UsageTable[[#This Row],[Time]]),DAY(UsageTable[[#This Row],[Time]])),Holidays[Date],1,FALSE()))))</f>
        <v>0</v>
      </c>
      <c r="I12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12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0" spans="2:11" x14ac:dyDescent="0.3">
      <c r="B1260" s="32">
        <v>44166</v>
      </c>
      <c r="C1260" s="34">
        <v>44166.25</v>
      </c>
      <c r="D1260" s="31">
        <v>2.59</v>
      </c>
      <c r="E1260" s="15"/>
      <c r="F1260" s="15"/>
      <c r="G1260" s="36" t="str">
        <f>TEXT(UsageTable[[#This Row],[Time]],"mm-dd")</f>
        <v>12-01</v>
      </c>
      <c r="H1260" s="36" t="b" cm="1">
        <f t="array" ref="H1260">OR(WEEKDAY(UsageTable[[#This Row],[Time]])={1,7},NOT(ISERROR(VLOOKUP(DATE(YEAR(UsageTable[[#This Row],[Time]]),MONTH(UsageTable[[#This Row],[Time]]),DAY(UsageTable[[#This Row],[Time]])),Holidays[Date],1,FALSE()))))</f>
        <v>0</v>
      </c>
      <c r="I12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2.59</v>
      </c>
      <c r="J12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1" spans="2:11" x14ac:dyDescent="0.3">
      <c r="B1261" s="32">
        <v>44166</v>
      </c>
      <c r="C1261" s="34">
        <v>44166.291666666664</v>
      </c>
      <c r="D1261" s="31">
        <v>1.88</v>
      </c>
      <c r="E1261" s="15"/>
      <c r="F1261" s="15"/>
      <c r="G1261" s="36" t="str">
        <f>TEXT(UsageTable[[#This Row],[Time]],"mm-dd")</f>
        <v>12-01</v>
      </c>
      <c r="H1261" s="36" t="b" cm="1">
        <f t="array" ref="H1261">OR(WEEKDAY(UsageTable[[#This Row],[Time]])={1,7},NOT(ISERROR(VLOOKUP(DATE(YEAR(UsageTable[[#This Row],[Time]]),MONTH(UsageTable[[#This Row],[Time]]),DAY(UsageTable[[#This Row],[Time]])),Holidays[Date],1,FALSE()))))</f>
        <v>0</v>
      </c>
      <c r="I12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1.88</v>
      </c>
    </row>
    <row r="1262" spans="2:11" x14ac:dyDescent="0.3">
      <c r="B1262" s="32">
        <v>44166</v>
      </c>
      <c r="C1262" s="34">
        <v>44166.333333333336</v>
      </c>
      <c r="D1262" s="31">
        <v>1.84</v>
      </c>
      <c r="E1262" s="15"/>
      <c r="F1262" s="15"/>
      <c r="G1262" s="36" t="str">
        <f>TEXT(UsageTable[[#This Row],[Time]],"mm-dd")</f>
        <v>12-01</v>
      </c>
      <c r="H1262" s="36" t="b" cm="1">
        <f t="array" ref="H1262">OR(WEEKDAY(UsageTable[[#This Row],[Time]])={1,7},NOT(ISERROR(VLOOKUP(DATE(YEAR(UsageTable[[#This Row],[Time]]),MONTH(UsageTable[[#This Row],[Time]]),DAY(UsageTable[[#This Row],[Time]])),Holidays[Date],1,FALSE()))))</f>
        <v>0</v>
      </c>
      <c r="I12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1.84</v>
      </c>
    </row>
    <row r="1263" spans="2:11" x14ac:dyDescent="0.3">
      <c r="B1263" s="32">
        <v>44166</v>
      </c>
      <c r="C1263" s="34">
        <v>44166.375</v>
      </c>
      <c r="D1263" s="31">
        <v>2.61</v>
      </c>
      <c r="E1263" s="15"/>
      <c r="F1263" s="15"/>
      <c r="G1263" s="36" t="str">
        <f>TEXT(UsageTable[[#This Row],[Time]],"mm-dd")</f>
        <v>12-01</v>
      </c>
      <c r="H1263" s="36" t="b" cm="1">
        <f t="array" ref="H1263">OR(WEEKDAY(UsageTable[[#This Row],[Time]])={1,7},NOT(ISERROR(VLOOKUP(DATE(YEAR(UsageTable[[#This Row],[Time]]),MONTH(UsageTable[[#This Row],[Time]]),DAY(UsageTable[[#This Row],[Time]])),Holidays[Date],1,FALSE()))))</f>
        <v>0</v>
      </c>
      <c r="I12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2.61</v>
      </c>
    </row>
    <row r="1264" spans="2:11" x14ac:dyDescent="0.3">
      <c r="B1264" s="32">
        <v>44166</v>
      </c>
      <c r="C1264" s="34">
        <v>44166.416666666664</v>
      </c>
      <c r="D1264" s="31">
        <v>1</v>
      </c>
      <c r="E1264" s="15"/>
      <c r="F1264" s="15"/>
      <c r="G1264" s="36" t="str">
        <f>TEXT(UsageTable[[#This Row],[Time]],"mm-dd")</f>
        <v>12-01</v>
      </c>
      <c r="H1264" s="36" t="b" cm="1">
        <f t="array" ref="H1264">OR(WEEKDAY(UsageTable[[#This Row],[Time]])={1,7},NOT(ISERROR(VLOOKUP(DATE(YEAR(UsageTable[[#This Row],[Time]]),MONTH(UsageTable[[#This Row],[Time]]),DAY(UsageTable[[#This Row],[Time]])),Holidays[Date],1,FALSE()))))</f>
        <v>0</v>
      </c>
      <c r="I12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v>
      </c>
    </row>
    <row r="1265" spans="2:11" x14ac:dyDescent="0.3">
      <c r="B1265" s="32">
        <v>44166</v>
      </c>
      <c r="C1265" s="34">
        <v>44166.458333333336</v>
      </c>
      <c r="D1265" s="31">
        <v>2.19</v>
      </c>
      <c r="E1265" s="15"/>
      <c r="F1265" s="15"/>
      <c r="G1265" s="36" t="str">
        <f>TEXT(UsageTable[[#This Row],[Time]],"mm-dd")</f>
        <v>12-01</v>
      </c>
      <c r="H1265" s="36" t="b" cm="1">
        <f t="array" ref="H1265">OR(WEEKDAY(UsageTable[[#This Row],[Time]])={1,7},NOT(ISERROR(VLOOKUP(DATE(YEAR(UsageTable[[#This Row],[Time]]),MONTH(UsageTable[[#This Row],[Time]]),DAY(UsageTable[[#This Row],[Time]])),Holidays[Date],1,FALSE()))))</f>
        <v>0</v>
      </c>
      <c r="I12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2.19</v>
      </c>
      <c r="K12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6" spans="2:11" x14ac:dyDescent="0.3">
      <c r="B1266" s="32">
        <v>44166</v>
      </c>
      <c r="C1266" s="34">
        <v>44166.5</v>
      </c>
      <c r="D1266" s="31">
        <v>0.99</v>
      </c>
      <c r="E1266" s="15"/>
      <c r="F1266" s="15"/>
      <c r="G1266" s="36" t="str">
        <f>TEXT(UsageTable[[#This Row],[Time]],"mm-dd")</f>
        <v>12-01</v>
      </c>
      <c r="H1266" s="36" t="b" cm="1">
        <f t="array" ref="H1266">OR(WEEKDAY(UsageTable[[#This Row],[Time]])={1,7},NOT(ISERROR(VLOOKUP(DATE(YEAR(UsageTable[[#This Row],[Time]]),MONTH(UsageTable[[#This Row],[Time]]),DAY(UsageTable[[#This Row],[Time]])),Holidays[Date],1,FALSE()))))</f>
        <v>0</v>
      </c>
      <c r="I12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0.99</v>
      </c>
      <c r="K12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7" spans="2:11" x14ac:dyDescent="0.3">
      <c r="B1267" s="32">
        <v>44166</v>
      </c>
      <c r="C1267" s="34">
        <v>44166.541666666664</v>
      </c>
      <c r="D1267" s="31">
        <v>1.87</v>
      </c>
      <c r="E1267" s="15"/>
      <c r="F1267" s="15"/>
      <c r="G1267" s="36" t="str">
        <f>TEXT(UsageTable[[#This Row],[Time]],"mm-dd")</f>
        <v>12-01</v>
      </c>
      <c r="H1267" s="36" t="b" cm="1">
        <f t="array" ref="H1267">OR(WEEKDAY(UsageTable[[#This Row],[Time]])={1,7},NOT(ISERROR(VLOOKUP(DATE(YEAR(UsageTable[[#This Row],[Time]]),MONTH(UsageTable[[#This Row],[Time]]),DAY(UsageTable[[#This Row],[Time]])),Holidays[Date],1,FALSE()))))</f>
        <v>0</v>
      </c>
      <c r="I12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1.87</v>
      </c>
      <c r="K12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8" spans="2:11" x14ac:dyDescent="0.3">
      <c r="B1268" s="32">
        <v>44166</v>
      </c>
      <c r="C1268" s="34">
        <v>44166.583333333336</v>
      </c>
      <c r="D1268" s="31">
        <v>1.58</v>
      </c>
      <c r="E1268" s="15"/>
      <c r="F1268" s="15"/>
      <c r="G1268" s="36" t="str">
        <f>TEXT(UsageTable[[#This Row],[Time]],"mm-dd")</f>
        <v>12-01</v>
      </c>
      <c r="H1268" s="36" t="b" cm="1">
        <f t="array" ref="H1268">OR(WEEKDAY(UsageTable[[#This Row],[Time]])={1,7},NOT(ISERROR(VLOOKUP(DATE(YEAR(UsageTable[[#This Row],[Time]]),MONTH(UsageTable[[#This Row],[Time]]),DAY(UsageTable[[#This Row],[Time]])),Holidays[Date],1,FALSE()))))</f>
        <v>0</v>
      </c>
      <c r="I12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1.58</v>
      </c>
      <c r="K12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69" spans="2:11" x14ac:dyDescent="0.3">
      <c r="B1269" s="32">
        <v>44166</v>
      </c>
      <c r="C1269" s="34">
        <v>44166.625</v>
      </c>
      <c r="D1269" s="31">
        <v>1.31</v>
      </c>
      <c r="E1269" s="15"/>
      <c r="F1269" s="15"/>
      <c r="G1269" s="36" t="str">
        <f>TEXT(UsageTable[[#This Row],[Time]],"mm-dd")</f>
        <v>12-01</v>
      </c>
      <c r="H1269" s="36" t="b" cm="1">
        <f t="array" ref="H1269">OR(WEEKDAY(UsageTable[[#This Row],[Time]])={1,7},NOT(ISERROR(VLOOKUP(DATE(YEAR(UsageTable[[#This Row],[Time]]),MONTH(UsageTable[[#This Row],[Time]]),DAY(UsageTable[[#This Row],[Time]])),Holidays[Date],1,FALSE()))))</f>
        <v>0</v>
      </c>
      <c r="I12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1.31</v>
      </c>
      <c r="K12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0" spans="2:11" x14ac:dyDescent="0.3">
      <c r="B1270" s="32">
        <v>44166</v>
      </c>
      <c r="C1270" s="34">
        <v>44166.666666666664</v>
      </c>
      <c r="D1270" s="31">
        <v>0.93</v>
      </c>
      <c r="E1270" s="15"/>
      <c r="F1270" s="15"/>
      <c r="G1270" s="36" t="str">
        <f>TEXT(UsageTable[[#This Row],[Time]],"mm-dd")</f>
        <v>12-01</v>
      </c>
      <c r="H1270" s="36" t="b" cm="1">
        <f t="array" ref="H1270">OR(WEEKDAY(UsageTable[[#This Row],[Time]])={1,7},NOT(ISERROR(VLOOKUP(DATE(YEAR(UsageTable[[#This Row],[Time]]),MONTH(UsageTable[[#This Row],[Time]]),DAY(UsageTable[[#This Row],[Time]])),Holidays[Date],1,FALSE()))))</f>
        <v>0</v>
      </c>
      <c r="I12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0.93</v>
      </c>
      <c r="K12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1" spans="2:11" x14ac:dyDescent="0.3">
      <c r="B1271" s="32">
        <v>44166</v>
      </c>
      <c r="C1271" s="34">
        <v>44166.708333333336</v>
      </c>
      <c r="D1271" s="31">
        <v>1.1299999999999999</v>
      </c>
      <c r="E1271" s="15"/>
      <c r="F1271" s="15"/>
      <c r="G1271" s="36" t="str">
        <f>TEXT(UsageTable[[#This Row],[Time]],"mm-dd")</f>
        <v>12-01</v>
      </c>
      <c r="H1271" s="36" t="b" cm="1">
        <f t="array" ref="H1271">OR(WEEKDAY(UsageTable[[#This Row],[Time]])={1,7},NOT(ISERROR(VLOOKUP(DATE(YEAR(UsageTable[[#This Row],[Time]]),MONTH(UsageTable[[#This Row],[Time]]),DAY(UsageTable[[#This Row],[Time]])),Holidays[Date],1,FALSE()))))</f>
        <v>0</v>
      </c>
      <c r="I12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1.1299999999999999</v>
      </c>
    </row>
    <row r="1272" spans="2:11" x14ac:dyDescent="0.3">
      <c r="B1272" s="32">
        <v>44166</v>
      </c>
      <c r="C1272" s="34">
        <v>44166.75</v>
      </c>
      <c r="D1272" s="31">
        <v>1.82</v>
      </c>
      <c r="E1272" s="15"/>
      <c r="F1272" s="15"/>
      <c r="G1272" s="36" t="str">
        <f>TEXT(UsageTable[[#This Row],[Time]],"mm-dd")</f>
        <v>12-01</v>
      </c>
      <c r="H1272" s="36" t="b" cm="1">
        <f t="array" ref="H1272">OR(WEEKDAY(UsageTable[[#This Row],[Time]])={1,7},NOT(ISERROR(VLOOKUP(DATE(YEAR(UsageTable[[#This Row],[Time]]),MONTH(UsageTable[[#This Row],[Time]]),DAY(UsageTable[[#This Row],[Time]])),Holidays[Date],1,FALSE()))))</f>
        <v>0</v>
      </c>
      <c r="I12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1.82</v>
      </c>
    </row>
    <row r="1273" spans="2:11" x14ac:dyDescent="0.3">
      <c r="B1273" s="32">
        <v>44166</v>
      </c>
      <c r="C1273" s="34">
        <v>44166.791666666664</v>
      </c>
      <c r="D1273" s="31">
        <v>1.3</v>
      </c>
      <c r="E1273" s="15"/>
      <c r="F1273" s="15"/>
      <c r="G1273" s="36" t="str">
        <f>TEXT(UsageTable[[#This Row],[Time]],"mm-dd")</f>
        <v>12-01</v>
      </c>
      <c r="H1273" s="36" t="b" cm="1">
        <f t="array" ref="H1273">OR(WEEKDAY(UsageTable[[#This Row],[Time]])={1,7},NOT(ISERROR(VLOOKUP(DATE(YEAR(UsageTable[[#This Row],[Time]]),MONTH(UsageTable[[#This Row],[Time]]),DAY(UsageTable[[#This Row],[Time]])),Holidays[Date],1,FALSE()))))</f>
        <v>0</v>
      </c>
      <c r="I12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v>
      </c>
      <c r="J12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4" spans="2:11" x14ac:dyDescent="0.3">
      <c r="B1274" s="32">
        <v>44166</v>
      </c>
      <c r="C1274" s="34">
        <v>44166.833333333336</v>
      </c>
      <c r="D1274" s="31">
        <v>0.51</v>
      </c>
      <c r="E1274" s="15"/>
      <c r="F1274" s="15"/>
      <c r="G1274" s="36" t="str">
        <f>TEXT(UsageTable[[#This Row],[Time]],"mm-dd")</f>
        <v>12-01</v>
      </c>
      <c r="H1274" s="36" t="b" cm="1">
        <f t="array" ref="H1274">OR(WEEKDAY(UsageTable[[#This Row],[Time]])={1,7},NOT(ISERROR(VLOOKUP(DATE(YEAR(UsageTable[[#This Row],[Time]]),MONTH(UsageTable[[#This Row],[Time]]),DAY(UsageTable[[#This Row],[Time]])),Holidays[Date],1,FALSE()))))</f>
        <v>0</v>
      </c>
      <c r="I12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12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5" spans="2:11" x14ac:dyDescent="0.3">
      <c r="B1275" s="32">
        <v>44166</v>
      </c>
      <c r="C1275" s="34">
        <v>44166.875</v>
      </c>
      <c r="D1275" s="31">
        <v>1.27</v>
      </c>
      <c r="E1275" s="15"/>
      <c r="F1275" s="15"/>
      <c r="G1275" s="36" t="str">
        <f>TEXT(UsageTable[[#This Row],[Time]],"mm-dd")</f>
        <v>12-01</v>
      </c>
      <c r="H1275" s="36" t="b" cm="1">
        <f t="array" ref="H1275">OR(WEEKDAY(UsageTable[[#This Row],[Time]])={1,7},NOT(ISERROR(VLOOKUP(DATE(YEAR(UsageTable[[#This Row],[Time]]),MONTH(UsageTable[[#This Row],[Time]]),DAY(UsageTable[[#This Row],[Time]])),Holidays[Date],1,FALSE()))))</f>
        <v>0</v>
      </c>
      <c r="I12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12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6" spans="2:11" x14ac:dyDescent="0.3">
      <c r="B1276" s="32">
        <v>44166</v>
      </c>
      <c r="C1276" s="34">
        <v>44166.916666666664</v>
      </c>
      <c r="D1276" s="31">
        <v>0.44</v>
      </c>
      <c r="E1276" s="15"/>
      <c r="F1276" s="15"/>
      <c r="G1276" s="36" t="str">
        <f>TEXT(UsageTable[[#This Row],[Time]],"mm-dd")</f>
        <v>12-01</v>
      </c>
      <c r="H1276" s="36" t="b" cm="1">
        <f t="array" ref="H1276">OR(WEEKDAY(UsageTable[[#This Row],[Time]])={1,7},NOT(ISERROR(VLOOKUP(DATE(YEAR(UsageTable[[#This Row],[Time]]),MONTH(UsageTable[[#This Row],[Time]]),DAY(UsageTable[[#This Row],[Time]])),Holidays[Date],1,FALSE()))))</f>
        <v>0</v>
      </c>
      <c r="I12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12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7" spans="2:11" x14ac:dyDescent="0.3">
      <c r="B1277" s="32">
        <v>44166</v>
      </c>
      <c r="C1277" s="34">
        <v>44166.958333333336</v>
      </c>
      <c r="D1277" s="31">
        <v>0.51</v>
      </c>
      <c r="E1277" s="15"/>
      <c r="F1277" s="15"/>
      <c r="G1277" s="36" t="str">
        <f>TEXT(UsageTable[[#This Row],[Time]],"mm-dd")</f>
        <v>12-01</v>
      </c>
      <c r="H1277" s="36" t="b" cm="1">
        <f t="array" ref="H1277">OR(WEEKDAY(UsageTable[[#This Row],[Time]])={1,7},NOT(ISERROR(VLOOKUP(DATE(YEAR(UsageTable[[#This Row],[Time]]),MONTH(UsageTable[[#This Row],[Time]]),DAY(UsageTable[[#This Row],[Time]])),Holidays[Date],1,FALSE()))))</f>
        <v>0</v>
      </c>
      <c r="I12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12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8" spans="2:11" x14ac:dyDescent="0.3">
      <c r="B1278" s="32">
        <v>44167</v>
      </c>
      <c r="C1278" s="34">
        <v>44167</v>
      </c>
      <c r="D1278" s="31">
        <v>4.5199999999999996</v>
      </c>
      <c r="E1278" s="15"/>
      <c r="F1278" s="15"/>
      <c r="G1278" s="36" t="str">
        <f>TEXT(UsageTable[[#This Row],[Time]],"mm-dd")</f>
        <v>12-02</v>
      </c>
      <c r="H1278" s="36" t="b" cm="1">
        <f t="array" ref="H1278">OR(WEEKDAY(UsageTable[[#This Row],[Time]])={1,7},NOT(ISERROR(VLOOKUP(DATE(YEAR(UsageTable[[#This Row],[Time]]),MONTH(UsageTable[[#This Row],[Time]]),DAY(UsageTable[[#This Row],[Time]])),Holidays[Date],1,FALSE()))))</f>
        <v>0</v>
      </c>
      <c r="I12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4.5199999999999996</v>
      </c>
      <c r="J12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79" spans="2:11" x14ac:dyDescent="0.3">
      <c r="B1279" s="32">
        <v>44167</v>
      </c>
      <c r="C1279" s="34">
        <v>44167.041666666664</v>
      </c>
      <c r="D1279" s="31">
        <v>3.99</v>
      </c>
      <c r="E1279" s="15"/>
      <c r="F1279" s="15"/>
      <c r="G1279" s="36" t="str">
        <f>TEXT(UsageTable[[#This Row],[Time]],"mm-dd")</f>
        <v>12-02</v>
      </c>
      <c r="H1279" s="36" t="b" cm="1">
        <f t="array" ref="H1279">OR(WEEKDAY(UsageTable[[#This Row],[Time]])={1,7},NOT(ISERROR(VLOOKUP(DATE(YEAR(UsageTable[[#This Row],[Time]]),MONTH(UsageTable[[#This Row],[Time]]),DAY(UsageTable[[#This Row],[Time]])),Holidays[Date],1,FALSE()))))</f>
        <v>0</v>
      </c>
      <c r="I12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3.99</v>
      </c>
      <c r="J12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0" spans="2:11" x14ac:dyDescent="0.3">
      <c r="B1280" s="32">
        <v>44167</v>
      </c>
      <c r="C1280" s="34">
        <v>44167.083333333336</v>
      </c>
      <c r="D1280" s="31">
        <v>0.31</v>
      </c>
      <c r="E1280" s="15"/>
      <c r="F1280" s="15"/>
      <c r="G1280" s="36" t="str">
        <f>TEXT(UsageTable[[#This Row],[Time]],"mm-dd")</f>
        <v>12-02</v>
      </c>
      <c r="H1280" s="36" t="b" cm="1">
        <f t="array" ref="H1280">OR(WEEKDAY(UsageTable[[#This Row],[Time]])={1,7},NOT(ISERROR(VLOOKUP(DATE(YEAR(UsageTable[[#This Row],[Time]]),MONTH(UsageTable[[#This Row],[Time]]),DAY(UsageTable[[#This Row],[Time]])),Holidays[Date],1,FALSE()))))</f>
        <v>0</v>
      </c>
      <c r="I12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2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1" spans="2:11" x14ac:dyDescent="0.3">
      <c r="B1281" s="32">
        <v>44167</v>
      </c>
      <c r="C1281" s="34">
        <v>44167.125</v>
      </c>
      <c r="D1281" s="31">
        <v>0.61</v>
      </c>
      <c r="E1281" s="15"/>
      <c r="F1281" s="15"/>
      <c r="G1281" s="36" t="str">
        <f>TEXT(UsageTable[[#This Row],[Time]],"mm-dd")</f>
        <v>12-02</v>
      </c>
      <c r="H1281" s="36" t="b" cm="1">
        <f t="array" ref="H1281">OR(WEEKDAY(UsageTable[[#This Row],[Time]])={1,7},NOT(ISERROR(VLOOKUP(DATE(YEAR(UsageTable[[#This Row],[Time]]),MONTH(UsageTable[[#This Row],[Time]]),DAY(UsageTable[[#This Row],[Time]])),Holidays[Date],1,FALSE()))))</f>
        <v>0</v>
      </c>
      <c r="I12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2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2" spans="2:11" x14ac:dyDescent="0.3">
      <c r="B1282" s="32">
        <v>44167</v>
      </c>
      <c r="C1282" s="34">
        <v>44167.166666666664</v>
      </c>
      <c r="D1282" s="31">
        <v>0.87</v>
      </c>
      <c r="E1282" s="15"/>
      <c r="F1282" s="15"/>
      <c r="G1282" s="36" t="str">
        <f>TEXT(UsageTable[[#This Row],[Time]],"mm-dd")</f>
        <v>12-02</v>
      </c>
      <c r="H1282" s="36" t="b" cm="1">
        <f t="array" ref="H1282">OR(WEEKDAY(UsageTable[[#This Row],[Time]])={1,7},NOT(ISERROR(VLOOKUP(DATE(YEAR(UsageTable[[#This Row],[Time]]),MONTH(UsageTable[[#This Row],[Time]]),DAY(UsageTable[[#This Row],[Time]])),Holidays[Date],1,FALSE()))))</f>
        <v>0</v>
      </c>
      <c r="I12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12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3" spans="2:11" x14ac:dyDescent="0.3">
      <c r="B1283" s="32">
        <v>44167</v>
      </c>
      <c r="C1283" s="34">
        <v>44167.208333333336</v>
      </c>
      <c r="D1283" s="31">
        <v>0.92</v>
      </c>
      <c r="E1283" s="15"/>
      <c r="F1283" s="15"/>
      <c r="G1283" s="36" t="str">
        <f>TEXT(UsageTable[[#This Row],[Time]],"mm-dd")</f>
        <v>12-02</v>
      </c>
      <c r="H1283" s="36" t="b" cm="1">
        <f t="array" ref="H1283">OR(WEEKDAY(UsageTable[[#This Row],[Time]])={1,7},NOT(ISERROR(VLOOKUP(DATE(YEAR(UsageTable[[#This Row],[Time]]),MONTH(UsageTable[[#This Row],[Time]]),DAY(UsageTable[[#This Row],[Time]])),Holidays[Date],1,FALSE()))))</f>
        <v>0</v>
      </c>
      <c r="I12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12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4" spans="2:11" x14ac:dyDescent="0.3">
      <c r="B1284" s="32">
        <v>44167</v>
      </c>
      <c r="C1284" s="34">
        <v>44167.25</v>
      </c>
      <c r="D1284" s="31">
        <v>3.26</v>
      </c>
      <c r="E1284" s="15"/>
      <c r="F1284" s="15"/>
      <c r="G1284" s="36" t="str">
        <f>TEXT(UsageTable[[#This Row],[Time]],"mm-dd")</f>
        <v>12-02</v>
      </c>
      <c r="H1284" s="36" t="b" cm="1">
        <f t="array" ref="H1284">OR(WEEKDAY(UsageTable[[#This Row],[Time]])={1,7},NOT(ISERROR(VLOOKUP(DATE(YEAR(UsageTable[[#This Row],[Time]]),MONTH(UsageTable[[#This Row],[Time]]),DAY(UsageTable[[#This Row],[Time]])),Holidays[Date],1,FALSE()))))</f>
        <v>0</v>
      </c>
      <c r="I12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3.26</v>
      </c>
      <c r="J12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85" spans="2:11" x14ac:dyDescent="0.3">
      <c r="B1285" s="32">
        <v>44167</v>
      </c>
      <c r="C1285" s="34">
        <v>44167.291666666664</v>
      </c>
      <c r="D1285" s="31">
        <v>2.17</v>
      </c>
      <c r="E1285" s="15"/>
      <c r="F1285" s="15"/>
      <c r="G1285" s="36" t="str">
        <f>TEXT(UsageTable[[#This Row],[Time]],"mm-dd")</f>
        <v>12-02</v>
      </c>
      <c r="H1285" s="36" t="b" cm="1">
        <f t="array" ref="H1285">OR(WEEKDAY(UsageTable[[#This Row],[Time]])={1,7},NOT(ISERROR(VLOOKUP(DATE(YEAR(UsageTable[[#This Row],[Time]]),MONTH(UsageTable[[#This Row],[Time]]),DAY(UsageTable[[#This Row],[Time]])),Holidays[Date],1,FALSE()))))</f>
        <v>0</v>
      </c>
      <c r="I12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2.17</v>
      </c>
    </row>
    <row r="1286" spans="2:11" x14ac:dyDescent="0.3">
      <c r="B1286" s="32">
        <v>44167</v>
      </c>
      <c r="C1286" s="34">
        <v>44167.333333333336</v>
      </c>
      <c r="D1286" s="31">
        <v>1.22</v>
      </c>
      <c r="E1286" s="15"/>
      <c r="F1286" s="15"/>
      <c r="G1286" s="36" t="str">
        <f>TEXT(UsageTable[[#This Row],[Time]],"mm-dd")</f>
        <v>12-02</v>
      </c>
      <c r="H1286" s="36" t="b" cm="1">
        <f t="array" ref="H1286">OR(WEEKDAY(UsageTable[[#This Row],[Time]])={1,7},NOT(ISERROR(VLOOKUP(DATE(YEAR(UsageTable[[#This Row],[Time]]),MONTH(UsageTable[[#This Row],[Time]]),DAY(UsageTable[[#This Row],[Time]])),Holidays[Date],1,FALSE()))))</f>
        <v>0</v>
      </c>
      <c r="I12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1.22</v>
      </c>
    </row>
    <row r="1287" spans="2:11" x14ac:dyDescent="0.3">
      <c r="B1287" s="32">
        <v>44167</v>
      </c>
      <c r="C1287" s="34">
        <v>44167.375</v>
      </c>
      <c r="D1287" s="31">
        <v>3.55</v>
      </c>
      <c r="E1287" s="15"/>
      <c r="F1287" s="15"/>
      <c r="G1287" s="36" t="str">
        <f>TEXT(UsageTable[[#This Row],[Time]],"mm-dd")</f>
        <v>12-02</v>
      </c>
      <c r="H1287" s="36" t="b" cm="1">
        <f t="array" ref="H1287">OR(WEEKDAY(UsageTable[[#This Row],[Time]])={1,7},NOT(ISERROR(VLOOKUP(DATE(YEAR(UsageTable[[#This Row],[Time]]),MONTH(UsageTable[[#This Row],[Time]]),DAY(UsageTable[[#This Row],[Time]])),Holidays[Date],1,FALSE()))))</f>
        <v>0</v>
      </c>
      <c r="I12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3.55</v>
      </c>
    </row>
    <row r="1288" spans="2:11" x14ac:dyDescent="0.3">
      <c r="B1288" s="32">
        <v>44167</v>
      </c>
      <c r="C1288" s="34">
        <v>44167.416666666664</v>
      </c>
      <c r="D1288" s="31">
        <v>1.95</v>
      </c>
      <c r="E1288" s="15"/>
      <c r="F1288" s="15"/>
      <c r="G1288" s="36" t="str">
        <f>TEXT(UsageTable[[#This Row],[Time]],"mm-dd")</f>
        <v>12-02</v>
      </c>
      <c r="H1288" s="36" t="b" cm="1">
        <f t="array" ref="H1288">OR(WEEKDAY(UsageTable[[#This Row],[Time]])={1,7},NOT(ISERROR(VLOOKUP(DATE(YEAR(UsageTable[[#This Row],[Time]]),MONTH(UsageTable[[#This Row],[Time]]),DAY(UsageTable[[#This Row],[Time]])),Holidays[Date],1,FALSE()))))</f>
        <v>0</v>
      </c>
      <c r="I12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1.95</v>
      </c>
    </row>
    <row r="1289" spans="2:11" x14ac:dyDescent="0.3">
      <c r="B1289" s="32">
        <v>44167</v>
      </c>
      <c r="C1289" s="34">
        <v>44167.458333333336</v>
      </c>
      <c r="D1289" s="31">
        <v>1.61</v>
      </c>
      <c r="E1289" s="15"/>
      <c r="F1289" s="15"/>
      <c r="G1289" s="36" t="str">
        <f>TEXT(UsageTable[[#This Row],[Time]],"mm-dd")</f>
        <v>12-02</v>
      </c>
      <c r="H1289" s="36" t="b" cm="1">
        <f t="array" ref="H1289">OR(WEEKDAY(UsageTable[[#This Row],[Time]])={1,7},NOT(ISERROR(VLOOKUP(DATE(YEAR(UsageTable[[#This Row],[Time]]),MONTH(UsageTable[[#This Row],[Time]]),DAY(UsageTable[[#This Row],[Time]])),Holidays[Date],1,FALSE()))))</f>
        <v>0</v>
      </c>
      <c r="I12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1.61</v>
      </c>
      <c r="K12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0" spans="2:11" x14ac:dyDescent="0.3">
      <c r="B1290" s="32">
        <v>44167</v>
      </c>
      <c r="C1290" s="34">
        <v>44167.5</v>
      </c>
      <c r="D1290" s="31">
        <v>3.58</v>
      </c>
      <c r="E1290" s="15"/>
      <c r="F1290" s="15"/>
      <c r="G1290" s="36" t="str">
        <f>TEXT(UsageTable[[#This Row],[Time]],"mm-dd")</f>
        <v>12-02</v>
      </c>
      <c r="H1290" s="36" t="b" cm="1">
        <f t="array" ref="H1290">OR(WEEKDAY(UsageTable[[#This Row],[Time]])={1,7},NOT(ISERROR(VLOOKUP(DATE(YEAR(UsageTable[[#This Row],[Time]]),MONTH(UsageTable[[#This Row],[Time]]),DAY(UsageTable[[#This Row],[Time]])),Holidays[Date],1,FALSE()))))</f>
        <v>0</v>
      </c>
      <c r="I12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3.58</v>
      </c>
      <c r="K12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1" spans="2:11" x14ac:dyDescent="0.3">
      <c r="B1291" s="32">
        <v>44167</v>
      </c>
      <c r="C1291" s="34">
        <v>44167.541666666664</v>
      </c>
      <c r="D1291" s="31">
        <v>1.1599999999999999</v>
      </c>
      <c r="E1291" s="15"/>
      <c r="F1291" s="15"/>
      <c r="G1291" s="36" t="str">
        <f>TEXT(UsageTable[[#This Row],[Time]],"mm-dd")</f>
        <v>12-02</v>
      </c>
      <c r="H1291" s="36" t="b" cm="1">
        <f t="array" ref="H1291">OR(WEEKDAY(UsageTable[[#This Row],[Time]])={1,7},NOT(ISERROR(VLOOKUP(DATE(YEAR(UsageTable[[#This Row],[Time]]),MONTH(UsageTable[[#This Row],[Time]]),DAY(UsageTable[[#This Row],[Time]])),Holidays[Date],1,FALSE()))))</f>
        <v>0</v>
      </c>
      <c r="I12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1.1599999999999999</v>
      </c>
      <c r="K12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2" spans="2:11" x14ac:dyDescent="0.3">
      <c r="B1292" s="32">
        <v>44167</v>
      </c>
      <c r="C1292" s="34">
        <v>44167.583333333336</v>
      </c>
      <c r="D1292" s="31">
        <v>1.08</v>
      </c>
      <c r="E1292" s="15"/>
      <c r="F1292" s="15"/>
      <c r="G1292" s="36" t="str">
        <f>TEXT(UsageTable[[#This Row],[Time]],"mm-dd")</f>
        <v>12-02</v>
      </c>
      <c r="H1292" s="36" t="b" cm="1">
        <f t="array" ref="H1292">OR(WEEKDAY(UsageTable[[#This Row],[Time]])={1,7},NOT(ISERROR(VLOOKUP(DATE(YEAR(UsageTable[[#This Row],[Time]]),MONTH(UsageTable[[#This Row],[Time]]),DAY(UsageTable[[#This Row],[Time]])),Holidays[Date],1,FALSE()))))</f>
        <v>0</v>
      </c>
      <c r="I12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1.08</v>
      </c>
      <c r="K12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3" spans="2:11" x14ac:dyDescent="0.3">
      <c r="B1293" s="32">
        <v>44167</v>
      </c>
      <c r="C1293" s="34">
        <v>44167.625</v>
      </c>
      <c r="D1293" s="31">
        <v>0.85</v>
      </c>
      <c r="E1293" s="15"/>
      <c r="F1293" s="15"/>
      <c r="G1293" s="36" t="str">
        <f>TEXT(UsageTable[[#This Row],[Time]],"mm-dd")</f>
        <v>12-02</v>
      </c>
      <c r="H1293" s="36" t="b" cm="1">
        <f t="array" ref="H1293">OR(WEEKDAY(UsageTable[[#This Row],[Time]])={1,7},NOT(ISERROR(VLOOKUP(DATE(YEAR(UsageTable[[#This Row],[Time]]),MONTH(UsageTable[[#This Row],[Time]]),DAY(UsageTable[[#This Row],[Time]])),Holidays[Date],1,FALSE()))))</f>
        <v>0</v>
      </c>
      <c r="I12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0.85</v>
      </c>
      <c r="K12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4" spans="2:11" x14ac:dyDescent="0.3">
      <c r="B1294" s="32">
        <v>44167</v>
      </c>
      <c r="C1294" s="34">
        <v>44167.666666666664</v>
      </c>
      <c r="D1294" s="31">
        <v>1.77</v>
      </c>
      <c r="E1294" s="15"/>
      <c r="F1294" s="15"/>
      <c r="G1294" s="36" t="str">
        <f>TEXT(UsageTable[[#This Row],[Time]],"mm-dd")</f>
        <v>12-02</v>
      </c>
      <c r="H1294" s="36" t="b" cm="1">
        <f t="array" ref="H1294">OR(WEEKDAY(UsageTable[[#This Row],[Time]])={1,7},NOT(ISERROR(VLOOKUP(DATE(YEAR(UsageTable[[#This Row],[Time]]),MONTH(UsageTable[[#This Row],[Time]]),DAY(UsageTable[[#This Row],[Time]])),Holidays[Date],1,FALSE()))))</f>
        <v>0</v>
      </c>
      <c r="I12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1.77</v>
      </c>
      <c r="K12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5" spans="2:11" x14ac:dyDescent="0.3">
      <c r="B1295" s="32">
        <v>44167</v>
      </c>
      <c r="C1295" s="34">
        <v>44167.708333333336</v>
      </c>
      <c r="D1295" s="31">
        <v>1.08</v>
      </c>
      <c r="E1295" s="15"/>
      <c r="F1295" s="15"/>
      <c r="G1295" s="36" t="str">
        <f>TEXT(UsageTable[[#This Row],[Time]],"mm-dd")</f>
        <v>12-02</v>
      </c>
      <c r="H1295" s="36" t="b" cm="1">
        <f t="array" ref="H1295">OR(WEEKDAY(UsageTable[[#This Row],[Time]])={1,7},NOT(ISERROR(VLOOKUP(DATE(YEAR(UsageTable[[#This Row],[Time]]),MONTH(UsageTable[[#This Row],[Time]]),DAY(UsageTable[[#This Row],[Time]])),Holidays[Date],1,FALSE()))))</f>
        <v>0</v>
      </c>
      <c r="I12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1.08</v>
      </c>
    </row>
    <row r="1296" spans="2:11" x14ac:dyDescent="0.3">
      <c r="B1296" s="32">
        <v>44167</v>
      </c>
      <c r="C1296" s="34">
        <v>44167.75</v>
      </c>
      <c r="D1296" s="31">
        <v>1.45</v>
      </c>
      <c r="E1296" s="15"/>
      <c r="F1296" s="15"/>
      <c r="G1296" s="36" t="str">
        <f>TEXT(UsageTable[[#This Row],[Time]],"mm-dd")</f>
        <v>12-02</v>
      </c>
      <c r="H1296" s="36" t="b" cm="1">
        <f t="array" ref="H1296">OR(WEEKDAY(UsageTable[[#This Row],[Time]])={1,7},NOT(ISERROR(VLOOKUP(DATE(YEAR(UsageTable[[#This Row],[Time]]),MONTH(UsageTable[[#This Row],[Time]]),DAY(UsageTable[[#This Row],[Time]])),Holidays[Date],1,FALSE()))))</f>
        <v>0</v>
      </c>
      <c r="I12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2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1.45</v>
      </c>
    </row>
    <row r="1297" spans="2:11" x14ac:dyDescent="0.3">
      <c r="B1297" s="32">
        <v>44167</v>
      </c>
      <c r="C1297" s="34">
        <v>44167.791666666664</v>
      </c>
      <c r="D1297" s="31">
        <v>1.2</v>
      </c>
      <c r="E1297" s="15"/>
      <c r="F1297" s="15"/>
      <c r="G1297" s="36" t="str">
        <f>TEXT(UsageTable[[#This Row],[Time]],"mm-dd")</f>
        <v>12-02</v>
      </c>
      <c r="H1297" s="36" t="b" cm="1">
        <f t="array" ref="H1297">OR(WEEKDAY(UsageTable[[#This Row],[Time]])={1,7},NOT(ISERROR(VLOOKUP(DATE(YEAR(UsageTable[[#This Row],[Time]]),MONTH(UsageTable[[#This Row],[Time]]),DAY(UsageTable[[#This Row],[Time]])),Holidays[Date],1,FALSE()))))</f>
        <v>0</v>
      </c>
      <c r="I12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12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8" spans="2:11" x14ac:dyDescent="0.3">
      <c r="B1298" s="32">
        <v>44167</v>
      </c>
      <c r="C1298" s="34">
        <v>44167.833333333336</v>
      </c>
      <c r="D1298" s="31">
        <v>1.03</v>
      </c>
      <c r="E1298" s="15"/>
      <c r="F1298" s="15"/>
      <c r="G1298" s="36" t="str">
        <f>TEXT(UsageTable[[#This Row],[Time]],"mm-dd")</f>
        <v>12-02</v>
      </c>
      <c r="H1298" s="36" t="b" cm="1">
        <f t="array" ref="H1298">OR(WEEKDAY(UsageTable[[#This Row],[Time]])={1,7},NOT(ISERROR(VLOOKUP(DATE(YEAR(UsageTable[[#This Row],[Time]]),MONTH(UsageTable[[#This Row],[Time]]),DAY(UsageTable[[#This Row],[Time]])),Holidays[Date],1,FALSE()))))</f>
        <v>0</v>
      </c>
      <c r="I12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12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299" spans="2:11" x14ac:dyDescent="0.3">
      <c r="B1299" s="32">
        <v>44167</v>
      </c>
      <c r="C1299" s="34">
        <v>44167.875</v>
      </c>
      <c r="D1299" s="31">
        <v>0.53</v>
      </c>
      <c r="E1299" s="15"/>
      <c r="F1299" s="15"/>
      <c r="G1299" s="36" t="str">
        <f>TEXT(UsageTable[[#This Row],[Time]],"mm-dd")</f>
        <v>12-02</v>
      </c>
      <c r="H1299" s="36" t="b" cm="1">
        <f t="array" ref="H1299">OR(WEEKDAY(UsageTable[[#This Row],[Time]])={1,7},NOT(ISERROR(VLOOKUP(DATE(YEAR(UsageTable[[#This Row],[Time]]),MONTH(UsageTable[[#This Row],[Time]]),DAY(UsageTable[[#This Row],[Time]])),Holidays[Date],1,FALSE()))))</f>
        <v>0</v>
      </c>
      <c r="I12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12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2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0" spans="2:11" x14ac:dyDescent="0.3">
      <c r="B1300" s="32">
        <v>44167</v>
      </c>
      <c r="C1300" s="34">
        <v>44167.916666666664</v>
      </c>
      <c r="D1300" s="31">
        <v>0.86</v>
      </c>
      <c r="E1300" s="15"/>
      <c r="F1300" s="15"/>
      <c r="G1300" s="36" t="str">
        <f>TEXT(UsageTable[[#This Row],[Time]],"mm-dd")</f>
        <v>12-02</v>
      </c>
      <c r="H1300" s="36" t="b" cm="1">
        <f t="array" ref="H1300">OR(WEEKDAY(UsageTable[[#This Row],[Time]])={1,7},NOT(ISERROR(VLOOKUP(DATE(YEAR(UsageTable[[#This Row],[Time]]),MONTH(UsageTable[[#This Row],[Time]]),DAY(UsageTable[[#This Row],[Time]])),Holidays[Date],1,FALSE()))))</f>
        <v>0</v>
      </c>
      <c r="I13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13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1" spans="2:11" x14ac:dyDescent="0.3">
      <c r="B1301" s="32">
        <v>44167</v>
      </c>
      <c r="C1301" s="34">
        <v>44167.958333333336</v>
      </c>
      <c r="D1301" s="31">
        <v>0.43</v>
      </c>
      <c r="E1301" s="15"/>
      <c r="F1301" s="15"/>
      <c r="G1301" s="36" t="str">
        <f>TEXT(UsageTable[[#This Row],[Time]],"mm-dd")</f>
        <v>12-02</v>
      </c>
      <c r="H1301" s="36" t="b" cm="1">
        <f t="array" ref="H1301">OR(WEEKDAY(UsageTable[[#This Row],[Time]])={1,7},NOT(ISERROR(VLOOKUP(DATE(YEAR(UsageTable[[#This Row],[Time]]),MONTH(UsageTable[[#This Row],[Time]]),DAY(UsageTable[[#This Row],[Time]])),Holidays[Date],1,FALSE()))))</f>
        <v>0</v>
      </c>
      <c r="I13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13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2" spans="2:11" x14ac:dyDescent="0.3">
      <c r="B1302" s="32">
        <v>44168</v>
      </c>
      <c r="C1302" s="34">
        <v>44168</v>
      </c>
      <c r="D1302" s="31">
        <v>0.34</v>
      </c>
      <c r="E1302" s="15"/>
      <c r="F1302" s="15"/>
      <c r="G1302" s="36" t="str">
        <f>TEXT(UsageTable[[#This Row],[Time]],"mm-dd")</f>
        <v>12-03</v>
      </c>
      <c r="H1302" s="36" t="b" cm="1">
        <f t="array" ref="H1302">OR(WEEKDAY(UsageTable[[#This Row],[Time]])={1,7},NOT(ISERROR(VLOOKUP(DATE(YEAR(UsageTable[[#This Row],[Time]]),MONTH(UsageTable[[#This Row],[Time]]),DAY(UsageTable[[#This Row],[Time]])),Holidays[Date],1,FALSE()))))</f>
        <v>0</v>
      </c>
      <c r="I13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3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3" spans="2:11" x14ac:dyDescent="0.3">
      <c r="B1303" s="32">
        <v>44168</v>
      </c>
      <c r="C1303" s="34">
        <v>44168.041666666664</v>
      </c>
      <c r="D1303" s="31">
        <v>0.76</v>
      </c>
      <c r="E1303" s="15"/>
      <c r="F1303" s="15"/>
      <c r="G1303" s="36" t="str">
        <f>TEXT(UsageTable[[#This Row],[Time]],"mm-dd")</f>
        <v>12-03</v>
      </c>
      <c r="H1303" s="36" t="b" cm="1">
        <f t="array" ref="H1303">OR(WEEKDAY(UsageTable[[#This Row],[Time]])={1,7},NOT(ISERROR(VLOOKUP(DATE(YEAR(UsageTable[[#This Row],[Time]]),MONTH(UsageTable[[#This Row],[Time]]),DAY(UsageTable[[#This Row],[Time]])),Holidays[Date],1,FALSE()))))</f>
        <v>0</v>
      </c>
      <c r="I13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3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4" spans="2:11" x14ac:dyDescent="0.3">
      <c r="B1304" s="32">
        <v>44168</v>
      </c>
      <c r="C1304" s="34">
        <v>44168.083333333336</v>
      </c>
      <c r="D1304" s="31">
        <v>0.35</v>
      </c>
      <c r="E1304" s="15"/>
      <c r="F1304" s="15"/>
      <c r="G1304" s="36" t="str">
        <f>TEXT(UsageTable[[#This Row],[Time]],"mm-dd")</f>
        <v>12-03</v>
      </c>
      <c r="H1304" s="36" t="b" cm="1">
        <f t="array" ref="H1304">OR(WEEKDAY(UsageTable[[#This Row],[Time]])={1,7},NOT(ISERROR(VLOOKUP(DATE(YEAR(UsageTable[[#This Row],[Time]]),MONTH(UsageTable[[#This Row],[Time]]),DAY(UsageTable[[#This Row],[Time]])),Holidays[Date],1,FALSE()))))</f>
        <v>0</v>
      </c>
      <c r="I13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3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5" spans="2:11" x14ac:dyDescent="0.3">
      <c r="B1305" s="32">
        <v>44168</v>
      </c>
      <c r="C1305" s="34">
        <v>44168.125</v>
      </c>
      <c r="D1305" s="31">
        <v>0.34</v>
      </c>
      <c r="E1305" s="15"/>
      <c r="F1305" s="15"/>
      <c r="G1305" s="36" t="str">
        <f>TEXT(UsageTable[[#This Row],[Time]],"mm-dd")</f>
        <v>12-03</v>
      </c>
      <c r="H1305" s="36" t="b" cm="1">
        <f t="array" ref="H1305">OR(WEEKDAY(UsageTable[[#This Row],[Time]])={1,7},NOT(ISERROR(VLOOKUP(DATE(YEAR(UsageTable[[#This Row],[Time]]),MONTH(UsageTable[[#This Row],[Time]]),DAY(UsageTable[[#This Row],[Time]])),Holidays[Date],1,FALSE()))))</f>
        <v>0</v>
      </c>
      <c r="I13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3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6" spans="2:11" x14ac:dyDescent="0.3">
      <c r="B1306" s="32">
        <v>44168</v>
      </c>
      <c r="C1306" s="34">
        <v>44168.166666666664</v>
      </c>
      <c r="D1306" s="31">
        <v>0.94</v>
      </c>
      <c r="E1306" s="15"/>
      <c r="F1306" s="15"/>
      <c r="G1306" s="36" t="str">
        <f>TEXT(UsageTable[[#This Row],[Time]],"mm-dd")</f>
        <v>12-03</v>
      </c>
      <c r="H1306" s="36" t="b" cm="1">
        <f t="array" ref="H1306">OR(WEEKDAY(UsageTable[[#This Row],[Time]])={1,7},NOT(ISERROR(VLOOKUP(DATE(YEAR(UsageTable[[#This Row],[Time]]),MONTH(UsageTable[[#This Row],[Time]]),DAY(UsageTable[[#This Row],[Time]])),Holidays[Date],1,FALSE()))))</f>
        <v>0</v>
      </c>
      <c r="I13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13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7" spans="2:11" x14ac:dyDescent="0.3">
      <c r="B1307" s="32">
        <v>44168</v>
      </c>
      <c r="C1307" s="34">
        <v>44168.208333333336</v>
      </c>
      <c r="D1307" s="31">
        <v>0.83</v>
      </c>
      <c r="E1307" s="15"/>
      <c r="F1307" s="15"/>
      <c r="G1307" s="36" t="str">
        <f>TEXT(UsageTable[[#This Row],[Time]],"mm-dd")</f>
        <v>12-03</v>
      </c>
      <c r="H1307" s="36" t="b" cm="1">
        <f t="array" ref="H1307">OR(WEEKDAY(UsageTable[[#This Row],[Time]])={1,7},NOT(ISERROR(VLOOKUP(DATE(YEAR(UsageTable[[#This Row],[Time]]),MONTH(UsageTable[[#This Row],[Time]]),DAY(UsageTable[[#This Row],[Time]])),Holidays[Date],1,FALSE()))))</f>
        <v>0</v>
      </c>
      <c r="I13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13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8" spans="2:11" x14ac:dyDescent="0.3">
      <c r="B1308" s="32">
        <v>44168</v>
      </c>
      <c r="C1308" s="34">
        <v>44168.25</v>
      </c>
      <c r="D1308" s="31">
        <v>1.51</v>
      </c>
      <c r="E1308" s="15"/>
      <c r="F1308" s="15"/>
      <c r="G1308" s="36" t="str">
        <f>TEXT(UsageTable[[#This Row],[Time]],"mm-dd")</f>
        <v>12-03</v>
      </c>
      <c r="H1308" s="36" t="b" cm="1">
        <f t="array" ref="H1308">OR(WEEKDAY(UsageTable[[#This Row],[Time]])={1,7},NOT(ISERROR(VLOOKUP(DATE(YEAR(UsageTable[[#This Row],[Time]]),MONTH(UsageTable[[#This Row],[Time]]),DAY(UsageTable[[#This Row],[Time]])),Holidays[Date],1,FALSE()))))</f>
        <v>0</v>
      </c>
      <c r="I13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13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09" spans="2:11" x14ac:dyDescent="0.3">
      <c r="B1309" s="32">
        <v>44168</v>
      </c>
      <c r="C1309" s="34">
        <v>44168.291666666664</v>
      </c>
      <c r="D1309" s="31">
        <v>3.27</v>
      </c>
      <c r="E1309" s="15"/>
      <c r="F1309" s="15"/>
      <c r="G1309" s="36" t="str">
        <f>TEXT(UsageTable[[#This Row],[Time]],"mm-dd")</f>
        <v>12-03</v>
      </c>
      <c r="H1309" s="36" t="b" cm="1">
        <f t="array" ref="H1309">OR(WEEKDAY(UsageTable[[#This Row],[Time]])={1,7},NOT(ISERROR(VLOOKUP(DATE(YEAR(UsageTable[[#This Row],[Time]]),MONTH(UsageTable[[#This Row],[Time]]),DAY(UsageTable[[#This Row],[Time]])),Holidays[Date],1,FALSE()))))</f>
        <v>0</v>
      </c>
      <c r="I13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3.27</v>
      </c>
    </row>
    <row r="1310" spans="2:11" x14ac:dyDescent="0.3">
      <c r="B1310" s="32">
        <v>44168</v>
      </c>
      <c r="C1310" s="34">
        <v>44168.333333333336</v>
      </c>
      <c r="D1310" s="31">
        <v>1.81</v>
      </c>
      <c r="E1310" s="15"/>
      <c r="F1310" s="15"/>
      <c r="G1310" s="36" t="str">
        <f>TEXT(UsageTable[[#This Row],[Time]],"mm-dd")</f>
        <v>12-03</v>
      </c>
      <c r="H1310" s="36" t="b" cm="1">
        <f t="array" ref="H1310">OR(WEEKDAY(UsageTable[[#This Row],[Time]])={1,7},NOT(ISERROR(VLOOKUP(DATE(YEAR(UsageTable[[#This Row],[Time]]),MONTH(UsageTable[[#This Row],[Time]]),DAY(UsageTable[[#This Row],[Time]])),Holidays[Date],1,FALSE()))))</f>
        <v>0</v>
      </c>
      <c r="I13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1.81</v>
      </c>
    </row>
    <row r="1311" spans="2:11" x14ac:dyDescent="0.3">
      <c r="B1311" s="32">
        <v>44168</v>
      </c>
      <c r="C1311" s="34">
        <v>44168.375</v>
      </c>
      <c r="D1311" s="31">
        <v>2.2200000000000002</v>
      </c>
      <c r="E1311" s="15"/>
      <c r="F1311" s="15"/>
      <c r="G1311" s="36" t="str">
        <f>TEXT(UsageTable[[#This Row],[Time]],"mm-dd")</f>
        <v>12-03</v>
      </c>
      <c r="H1311" s="36" t="b" cm="1">
        <f t="array" ref="H1311">OR(WEEKDAY(UsageTable[[#This Row],[Time]])={1,7},NOT(ISERROR(VLOOKUP(DATE(YEAR(UsageTable[[#This Row],[Time]]),MONTH(UsageTable[[#This Row],[Time]]),DAY(UsageTable[[#This Row],[Time]])),Holidays[Date],1,FALSE()))))</f>
        <v>0</v>
      </c>
      <c r="I13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2.2200000000000002</v>
      </c>
    </row>
    <row r="1312" spans="2:11" x14ac:dyDescent="0.3">
      <c r="B1312" s="32">
        <v>44168</v>
      </c>
      <c r="C1312" s="34">
        <v>44168.416666666664</v>
      </c>
      <c r="D1312" s="31">
        <v>3.79</v>
      </c>
      <c r="E1312" s="15"/>
      <c r="F1312" s="15"/>
      <c r="G1312" s="36" t="str">
        <f>TEXT(UsageTable[[#This Row],[Time]],"mm-dd")</f>
        <v>12-03</v>
      </c>
      <c r="H1312" s="36" t="b" cm="1">
        <f t="array" ref="H1312">OR(WEEKDAY(UsageTable[[#This Row],[Time]])={1,7},NOT(ISERROR(VLOOKUP(DATE(YEAR(UsageTable[[#This Row],[Time]]),MONTH(UsageTable[[#This Row],[Time]]),DAY(UsageTable[[#This Row],[Time]])),Holidays[Date],1,FALSE()))))</f>
        <v>0</v>
      </c>
      <c r="I13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3.79</v>
      </c>
    </row>
    <row r="1313" spans="2:11" x14ac:dyDescent="0.3">
      <c r="B1313" s="32">
        <v>44168</v>
      </c>
      <c r="C1313" s="34">
        <v>44168.458333333336</v>
      </c>
      <c r="D1313" s="31">
        <v>1.92</v>
      </c>
      <c r="E1313" s="15"/>
      <c r="F1313" s="15"/>
      <c r="G1313" s="36" t="str">
        <f>TEXT(UsageTable[[#This Row],[Time]],"mm-dd")</f>
        <v>12-03</v>
      </c>
      <c r="H1313" s="36" t="b" cm="1">
        <f t="array" ref="H1313">OR(WEEKDAY(UsageTable[[#This Row],[Time]])={1,7},NOT(ISERROR(VLOOKUP(DATE(YEAR(UsageTable[[#This Row],[Time]]),MONTH(UsageTable[[#This Row],[Time]]),DAY(UsageTable[[#This Row],[Time]])),Holidays[Date],1,FALSE()))))</f>
        <v>0</v>
      </c>
      <c r="I13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1.92</v>
      </c>
      <c r="K13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4" spans="2:11" x14ac:dyDescent="0.3">
      <c r="B1314" s="32">
        <v>44168</v>
      </c>
      <c r="C1314" s="34">
        <v>44168.5</v>
      </c>
      <c r="D1314" s="31">
        <v>0.88</v>
      </c>
      <c r="E1314" s="15"/>
      <c r="F1314" s="15"/>
      <c r="G1314" s="36" t="str">
        <f>TEXT(UsageTable[[#This Row],[Time]],"mm-dd")</f>
        <v>12-03</v>
      </c>
      <c r="H1314" s="36" t="b" cm="1">
        <f t="array" ref="H1314">OR(WEEKDAY(UsageTable[[#This Row],[Time]])={1,7},NOT(ISERROR(VLOOKUP(DATE(YEAR(UsageTable[[#This Row],[Time]]),MONTH(UsageTable[[#This Row],[Time]]),DAY(UsageTable[[#This Row],[Time]])),Holidays[Date],1,FALSE()))))</f>
        <v>0</v>
      </c>
      <c r="I13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0.88</v>
      </c>
      <c r="K13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5" spans="2:11" x14ac:dyDescent="0.3">
      <c r="B1315" s="32">
        <v>44168</v>
      </c>
      <c r="C1315" s="34">
        <v>44168.541666666664</v>
      </c>
      <c r="D1315" s="31">
        <v>1.58</v>
      </c>
      <c r="E1315" s="15"/>
      <c r="F1315" s="15"/>
      <c r="G1315" s="36" t="str">
        <f>TEXT(UsageTable[[#This Row],[Time]],"mm-dd")</f>
        <v>12-03</v>
      </c>
      <c r="H1315" s="36" t="b" cm="1">
        <f t="array" ref="H1315">OR(WEEKDAY(UsageTable[[#This Row],[Time]])={1,7},NOT(ISERROR(VLOOKUP(DATE(YEAR(UsageTable[[#This Row],[Time]]),MONTH(UsageTable[[#This Row],[Time]]),DAY(UsageTable[[#This Row],[Time]])),Holidays[Date],1,FALSE()))))</f>
        <v>0</v>
      </c>
      <c r="I13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1.58</v>
      </c>
      <c r="K13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6" spans="2:11" x14ac:dyDescent="0.3">
      <c r="B1316" s="32">
        <v>44168</v>
      </c>
      <c r="C1316" s="34">
        <v>44168.583333333336</v>
      </c>
      <c r="D1316" s="31">
        <v>1.43</v>
      </c>
      <c r="E1316" s="15"/>
      <c r="F1316" s="15"/>
      <c r="G1316" s="36" t="str">
        <f>TEXT(UsageTable[[#This Row],[Time]],"mm-dd")</f>
        <v>12-03</v>
      </c>
      <c r="H1316" s="36" t="b" cm="1">
        <f t="array" ref="H1316">OR(WEEKDAY(UsageTable[[#This Row],[Time]])={1,7},NOT(ISERROR(VLOOKUP(DATE(YEAR(UsageTable[[#This Row],[Time]]),MONTH(UsageTable[[#This Row],[Time]]),DAY(UsageTable[[#This Row],[Time]])),Holidays[Date],1,FALSE()))))</f>
        <v>0</v>
      </c>
      <c r="I13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1.43</v>
      </c>
      <c r="K13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7" spans="2:11" x14ac:dyDescent="0.3">
      <c r="B1317" s="32">
        <v>44168</v>
      </c>
      <c r="C1317" s="34">
        <v>44168.625</v>
      </c>
      <c r="D1317" s="31">
        <v>1.47</v>
      </c>
      <c r="E1317" s="15"/>
      <c r="F1317" s="15"/>
      <c r="G1317" s="36" t="str">
        <f>TEXT(UsageTable[[#This Row],[Time]],"mm-dd")</f>
        <v>12-03</v>
      </c>
      <c r="H1317" s="36" t="b" cm="1">
        <f t="array" ref="H1317">OR(WEEKDAY(UsageTable[[#This Row],[Time]])={1,7},NOT(ISERROR(VLOOKUP(DATE(YEAR(UsageTable[[#This Row],[Time]]),MONTH(UsageTable[[#This Row],[Time]]),DAY(UsageTable[[#This Row],[Time]])),Holidays[Date],1,FALSE()))))</f>
        <v>0</v>
      </c>
      <c r="I13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1.47</v>
      </c>
      <c r="K13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8" spans="2:11" x14ac:dyDescent="0.3">
      <c r="B1318" s="32">
        <v>44168</v>
      </c>
      <c r="C1318" s="34">
        <v>44168.666666666664</v>
      </c>
      <c r="D1318" s="31">
        <v>1.17</v>
      </c>
      <c r="E1318" s="15"/>
      <c r="F1318" s="15"/>
      <c r="G1318" s="36" t="str">
        <f>TEXT(UsageTable[[#This Row],[Time]],"mm-dd")</f>
        <v>12-03</v>
      </c>
      <c r="H1318" s="36" t="b" cm="1">
        <f t="array" ref="H1318">OR(WEEKDAY(UsageTable[[#This Row],[Time]])={1,7},NOT(ISERROR(VLOOKUP(DATE(YEAR(UsageTable[[#This Row],[Time]]),MONTH(UsageTable[[#This Row],[Time]]),DAY(UsageTable[[#This Row],[Time]])),Holidays[Date],1,FALSE()))))</f>
        <v>0</v>
      </c>
      <c r="I13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13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19" spans="2:11" x14ac:dyDescent="0.3">
      <c r="B1319" s="32">
        <v>44168</v>
      </c>
      <c r="C1319" s="34">
        <v>44168.708333333336</v>
      </c>
      <c r="D1319" s="31">
        <v>1.56</v>
      </c>
      <c r="E1319" s="15"/>
      <c r="F1319" s="15"/>
      <c r="G1319" s="36" t="str">
        <f>TEXT(UsageTable[[#This Row],[Time]],"mm-dd")</f>
        <v>12-03</v>
      </c>
      <c r="H1319" s="36" t="b" cm="1">
        <f t="array" ref="H1319">OR(WEEKDAY(UsageTable[[#This Row],[Time]])={1,7},NOT(ISERROR(VLOOKUP(DATE(YEAR(UsageTable[[#This Row],[Time]]),MONTH(UsageTable[[#This Row],[Time]]),DAY(UsageTable[[#This Row],[Time]])),Holidays[Date],1,FALSE()))))</f>
        <v>0</v>
      </c>
      <c r="I13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1.56</v>
      </c>
    </row>
    <row r="1320" spans="2:11" x14ac:dyDescent="0.3">
      <c r="B1320" s="32">
        <v>44168</v>
      </c>
      <c r="C1320" s="34">
        <v>44168.75</v>
      </c>
      <c r="D1320" s="31">
        <v>0.82</v>
      </c>
      <c r="E1320" s="15"/>
      <c r="F1320" s="15"/>
      <c r="G1320" s="36" t="str">
        <f>TEXT(UsageTable[[#This Row],[Time]],"mm-dd")</f>
        <v>12-03</v>
      </c>
      <c r="H1320" s="36" t="b" cm="1">
        <f t="array" ref="H1320">OR(WEEKDAY(UsageTable[[#This Row],[Time]])={1,7},NOT(ISERROR(VLOOKUP(DATE(YEAR(UsageTable[[#This Row],[Time]]),MONTH(UsageTable[[#This Row],[Time]]),DAY(UsageTable[[#This Row],[Time]])),Holidays[Date],1,FALSE()))))</f>
        <v>0</v>
      </c>
      <c r="I13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0.82</v>
      </c>
    </row>
    <row r="1321" spans="2:11" x14ac:dyDescent="0.3">
      <c r="B1321" s="32">
        <v>44168</v>
      </c>
      <c r="C1321" s="34">
        <v>44168.791666666664</v>
      </c>
      <c r="D1321" s="31">
        <v>1.93</v>
      </c>
      <c r="E1321" s="15"/>
      <c r="F1321" s="15"/>
      <c r="G1321" s="36" t="str">
        <f>TEXT(UsageTable[[#This Row],[Time]],"mm-dd")</f>
        <v>12-03</v>
      </c>
      <c r="H1321" s="36" t="b" cm="1">
        <f t="array" ref="H1321">OR(WEEKDAY(UsageTable[[#This Row],[Time]])={1,7},NOT(ISERROR(VLOOKUP(DATE(YEAR(UsageTable[[#This Row],[Time]]),MONTH(UsageTable[[#This Row],[Time]]),DAY(UsageTable[[#This Row],[Time]])),Holidays[Date],1,FALSE()))))</f>
        <v>0</v>
      </c>
      <c r="I13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1.93</v>
      </c>
      <c r="J13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2" spans="2:11" x14ac:dyDescent="0.3">
      <c r="B1322" s="32">
        <v>44168</v>
      </c>
      <c r="C1322" s="34">
        <v>44168.833333333336</v>
      </c>
      <c r="D1322" s="31">
        <v>2.19</v>
      </c>
      <c r="E1322" s="15"/>
      <c r="F1322" s="15"/>
      <c r="G1322" s="36" t="str">
        <f>TEXT(UsageTable[[#This Row],[Time]],"mm-dd")</f>
        <v>12-03</v>
      </c>
      <c r="H1322" s="36" t="b" cm="1">
        <f t="array" ref="H1322">OR(WEEKDAY(UsageTable[[#This Row],[Time]])={1,7},NOT(ISERROR(VLOOKUP(DATE(YEAR(UsageTable[[#This Row],[Time]]),MONTH(UsageTable[[#This Row],[Time]]),DAY(UsageTable[[#This Row],[Time]])),Holidays[Date],1,FALSE()))))</f>
        <v>0</v>
      </c>
      <c r="I13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13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3" spans="2:11" x14ac:dyDescent="0.3">
      <c r="B1323" s="32">
        <v>44168</v>
      </c>
      <c r="C1323" s="34">
        <v>44168.875</v>
      </c>
      <c r="D1323" s="31">
        <v>0.61</v>
      </c>
      <c r="E1323" s="15"/>
      <c r="F1323" s="15"/>
      <c r="G1323" s="36" t="str">
        <f>TEXT(UsageTable[[#This Row],[Time]],"mm-dd")</f>
        <v>12-03</v>
      </c>
      <c r="H1323" s="36" t="b" cm="1">
        <f t="array" ref="H1323">OR(WEEKDAY(UsageTable[[#This Row],[Time]])={1,7},NOT(ISERROR(VLOOKUP(DATE(YEAR(UsageTable[[#This Row],[Time]]),MONTH(UsageTable[[#This Row],[Time]]),DAY(UsageTable[[#This Row],[Time]])),Holidays[Date],1,FALSE()))))</f>
        <v>0</v>
      </c>
      <c r="I13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3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4" spans="2:11" x14ac:dyDescent="0.3">
      <c r="B1324" s="32">
        <v>44168</v>
      </c>
      <c r="C1324" s="34">
        <v>44168.916666666664</v>
      </c>
      <c r="D1324" s="31">
        <v>0.98</v>
      </c>
      <c r="E1324" s="15"/>
      <c r="F1324" s="15"/>
      <c r="G1324" s="36" t="str">
        <f>TEXT(UsageTable[[#This Row],[Time]],"mm-dd")</f>
        <v>12-03</v>
      </c>
      <c r="H1324" s="36" t="b" cm="1">
        <f t="array" ref="H1324">OR(WEEKDAY(UsageTable[[#This Row],[Time]])={1,7},NOT(ISERROR(VLOOKUP(DATE(YEAR(UsageTable[[#This Row],[Time]]),MONTH(UsageTable[[#This Row],[Time]]),DAY(UsageTable[[#This Row],[Time]])),Holidays[Date],1,FALSE()))))</f>
        <v>0</v>
      </c>
      <c r="I13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13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5" spans="2:11" x14ac:dyDescent="0.3">
      <c r="B1325" s="32">
        <v>44168</v>
      </c>
      <c r="C1325" s="34">
        <v>44168.958333333336</v>
      </c>
      <c r="D1325" s="31">
        <v>0.9</v>
      </c>
      <c r="E1325" s="15"/>
      <c r="F1325" s="15"/>
      <c r="G1325" s="36" t="str">
        <f>TEXT(UsageTable[[#This Row],[Time]],"mm-dd")</f>
        <v>12-03</v>
      </c>
      <c r="H1325" s="36" t="b" cm="1">
        <f t="array" ref="H1325">OR(WEEKDAY(UsageTable[[#This Row],[Time]])={1,7},NOT(ISERROR(VLOOKUP(DATE(YEAR(UsageTable[[#This Row],[Time]]),MONTH(UsageTable[[#This Row],[Time]]),DAY(UsageTable[[#This Row],[Time]])),Holidays[Date],1,FALSE()))))</f>
        <v>0</v>
      </c>
      <c r="I13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3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6" spans="2:11" x14ac:dyDescent="0.3">
      <c r="B1326" s="32">
        <v>44169</v>
      </c>
      <c r="C1326" s="34">
        <v>44169</v>
      </c>
      <c r="D1326" s="31">
        <v>0.33</v>
      </c>
      <c r="E1326" s="15"/>
      <c r="F1326" s="15"/>
      <c r="G1326" s="36" t="str">
        <f>TEXT(UsageTable[[#This Row],[Time]],"mm-dd")</f>
        <v>12-04</v>
      </c>
      <c r="H1326" s="36" t="b" cm="1">
        <f t="array" ref="H1326">OR(WEEKDAY(UsageTable[[#This Row],[Time]])={1,7},NOT(ISERROR(VLOOKUP(DATE(YEAR(UsageTable[[#This Row],[Time]]),MONTH(UsageTable[[#This Row],[Time]]),DAY(UsageTable[[#This Row],[Time]])),Holidays[Date],1,FALSE()))))</f>
        <v>0</v>
      </c>
      <c r="I13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3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7" spans="2:11" x14ac:dyDescent="0.3">
      <c r="B1327" s="32">
        <v>44169</v>
      </c>
      <c r="C1327" s="34">
        <v>44169.041666666664</v>
      </c>
      <c r="D1327" s="31">
        <v>0.79</v>
      </c>
      <c r="E1327" s="15"/>
      <c r="F1327" s="15"/>
      <c r="G1327" s="36" t="str">
        <f>TEXT(UsageTable[[#This Row],[Time]],"mm-dd")</f>
        <v>12-04</v>
      </c>
      <c r="H1327" s="36" t="b" cm="1">
        <f t="array" ref="H1327">OR(WEEKDAY(UsageTable[[#This Row],[Time]])={1,7},NOT(ISERROR(VLOOKUP(DATE(YEAR(UsageTable[[#This Row],[Time]]),MONTH(UsageTable[[#This Row],[Time]]),DAY(UsageTable[[#This Row],[Time]])),Holidays[Date],1,FALSE()))))</f>
        <v>0</v>
      </c>
      <c r="I13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3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8" spans="2:11" x14ac:dyDescent="0.3">
      <c r="B1328" s="32">
        <v>44169</v>
      </c>
      <c r="C1328" s="34">
        <v>44169.083333333336</v>
      </c>
      <c r="D1328" s="31">
        <v>0.35</v>
      </c>
      <c r="E1328" s="15"/>
      <c r="F1328" s="15"/>
      <c r="G1328" s="36" t="str">
        <f>TEXT(UsageTable[[#This Row],[Time]],"mm-dd")</f>
        <v>12-04</v>
      </c>
      <c r="H1328" s="36" t="b" cm="1">
        <f t="array" ref="H1328">OR(WEEKDAY(UsageTable[[#This Row],[Time]])={1,7},NOT(ISERROR(VLOOKUP(DATE(YEAR(UsageTable[[#This Row],[Time]]),MONTH(UsageTable[[#This Row],[Time]]),DAY(UsageTable[[#This Row],[Time]])),Holidays[Date],1,FALSE()))))</f>
        <v>0</v>
      </c>
      <c r="I13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3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29" spans="2:11" x14ac:dyDescent="0.3">
      <c r="B1329" s="32">
        <v>44169</v>
      </c>
      <c r="C1329" s="34">
        <v>44169.125</v>
      </c>
      <c r="D1329" s="31">
        <v>0.34</v>
      </c>
      <c r="E1329" s="15"/>
      <c r="F1329" s="15"/>
      <c r="G1329" s="36" t="str">
        <f>TEXT(UsageTable[[#This Row],[Time]],"mm-dd")</f>
        <v>12-04</v>
      </c>
      <c r="H1329" s="36" t="b" cm="1">
        <f t="array" ref="H1329">OR(WEEKDAY(UsageTable[[#This Row],[Time]])={1,7},NOT(ISERROR(VLOOKUP(DATE(YEAR(UsageTable[[#This Row],[Time]]),MONTH(UsageTable[[#This Row],[Time]]),DAY(UsageTable[[#This Row],[Time]])),Holidays[Date],1,FALSE()))))</f>
        <v>0</v>
      </c>
      <c r="I13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3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0" spans="2:11" x14ac:dyDescent="0.3">
      <c r="B1330" s="32">
        <v>44169</v>
      </c>
      <c r="C1330" s="34">
        <v>44169.166666666664</v>
      </c>
      <c r="D1330" s="31">
        <v>0.8</v>
      </c>
      <c r="E1330" s="15"/>
      <c r="F1330" s="15"/>
      <c r="G1330" s="36" t="str">
        <f>TEXT(UsageTable[[#This Row],[Time]],"mm-dd")</f>
        <v>12-04</v>
      </c>
      <c r="H1330" s="36" t="b" cm="1">
        <f t="array" ref="H1330">OR(WEEKDAY(UsageTable[[#This Row],[Time]])={1,7},NOT(ISERROR(VLOOKUP(DATE(YEAR(UsageTable[[#This Row],[Time]]),MONTH(UsageTable[[#This Row],[Time]]),DAY(UsageTable[[#This Row],[Time]])),Holidays[Date],1,FALSE()))))</f>
        <v>0</v>
      </c>
      <c r="I13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3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1" spans="2:11" x14ac:dyDescent="0.3">
      <c r="B1331" s="32">
        <v>44169</v>
      </c>
      <c r="C1331" s="34">
        <v>44169.208333333336</v>
      </c>
      <c r="D1331" s="31">
        <v>0.6</v>
      </c>
      <c r="E1331" s="15"/>
      <c r="F1331" s="15"/>
      <c r="G1331" s="36" t="str">
        <f>TEXT(UsageTable[[#This Row],[Time]],"mm-dd")</f>
        <v>12-04</v>
      </c>
      <c r="H1331" s="36" t="b" cm="1">
        <f t="array" ref="H1331">OR(WEEKDAY(UsageTable[[#This Row],[Time]])={1,7},NOT(ISERROR(VLOOKUP(DATE(YEAR(UsageTable[[#This Row],[Time]]),MONTH(UsageTable[[#This Row],[Time]]),DAY(UsageTable[[#This Row],[Time]])),Holidays[Date],1,FALSE()))))</f>
        <v>0</v>
      </c>
      <c r="I13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13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2" spans="2:11" x14ac:dyDescent="0.3">
      <c r="B1332" s="32">
        <v>44169</v>
      </c>
      <c r="C1332" s="34">
        <v>44169.25</v>
      </c>
      <c r="D1332" s="31">
        <v>2.84</v>
      </c>
      <c r="E1332" s="15"/>
      <c r="F1332" s="15"/>
      <c r="G1332" s="36" t="str">
        <f>TEXT(UsageTable[[#This Row],[Time]],"mm-dd")</f>
        <v>12-04</v>
      </c>
      <c r="H1332" s="36" t="b" cm="1">
        <f t="array" ref="H1332">OR(WEEKDAY(UsageTable[[#This Row],[Time]])={1,7},NOT(ISERROR(VLOOKUP(DATE(YEAR(UsageTable[[#This Row],[Time]]),MONTH(UsageTable[[#This Row],[Time]]),DAY(UsageTable[[#This Row],[Time]])),Holidays[Date],1,FALSE()))))</f>
        <v>0</v>
      </c>
      <c r="I13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13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3" spans="2:11" x14ac:dyDescent="0.3">
      <c r="B1333" s="32">
        <v>44169</v>
      </c>
      <c r="C1333" s="34">
        <v>44169.291666666664</v>
      </c>
      <c r="D1333" s="31">
        <v>2.5499999999999998</v>
      </c>
      <c r="E1333" s="15"/>
      <c r="F1333" s="15"/>
      <c r="G1333" s="36" t="str">
        <f>TEXT(UsageTable[[#This Row],[Time]],"mm-dd")</f>
        <v>12-04</v>
      </c>
      <c r="H1333" s="36" t="b" cm="1">
        <f t="array" ref="H1333">OR(WEEKDAY(UsageTable[[#This Row],[Time]])={1,7},NOT(ISERROR(VLOOKUP(DATE(YEAR(UsageTable[[#This Row],[Time]]),MONTH(UsageTable[[#This Row],[Time]]),DAY(UsageTable[[#This Row],[Time]])),Holidays[Date],1,FALSE()))))</f>
        <v>0</v>
      </c>
      <c r="I13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2.5499999999999998</v>
      </c>
    </row>
    <row r="1334" spans="2:11" x14ac:dyDescent="0.3">
      <c r="B1334" s="32">
        <v>44169</v>
      </c>
      <c r="C1334" s="34">
        <v>44169.333333333336</v>
      </c>
      <c r="D1334" s="31">
        <v>2.29</v>
      </c>
      <c r="E1334" s="15"/>
      <c r="F1334" s="15"/>
      <c r="G1334" s="36" t="str">
        <f>TEXT(UsageTable[[#This Row],[Time]],"mm-dd")</f>
        <v>12-04</v>
      </c>
      <c r="H1334" s="36" t="b" cm="1">
        <f t="array" ref="H1334">OR(WEEKDAY(UsageTable[[#This Row],[Time]])={1,7},NOT(ISERROR(VLOOKUP(DATE(YEAR(UsageTable[[#This Row],[Time]]),MONTH(UsageTable[[#This Row],[Time]]),DAY(UsageTable[[#This Row],[Time]])),Holidays[Date],1,FALSE()))))</f>
        <v>0</v>
      </c>
      <c r="I13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1335" spans="2:11" x14ac:dyDescent="0.3">
      <c r="B1335" s="32">
        <v>44169</v>
      </c>
      <c r="C1335" s="34">
        <v>44169.375</v>
      </c>
      <c r="D1335" s="31">
        <v>3.65</v>
      </c>
      <c r="E1335" s="15"/>
      <c r="F1335" s="15"/>
      <c r="G1335" s="36" t="str">
        <f>TEXT(UsageTable[[#This Row],[Time]],"mm-dd")</f>
        <v>12-04</v>
      </c>
      <c r="H1335" s="36" t="b" cm="1">
        <f t="array" ref="H1335">OR(WEEKDAY(UsageTable[[#This Row],[Time]])={1,7},NOT(ISERROR(VLOOKUP(DATE(YEAR(UsageTable[[#This Row],[Time]]),MONTH(UsageTable[[#This Row],[Time]]),DAY(UsageTable[[#This Row],[Time]])),Holidays[Date],1,FALSE()))))</f>
        <v>0</v>
      </c>
      <c r="I13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3.65</v>
      </c>
    </row>
    <row r="1336" spans="2:11" x14ac:dyDescent="0.3">
      <c r="B1336" s="32">
        <v>44169</v>
      </c>
      <c r="C1336" s="34">
        <v>44169.416666666664</v>
      </c>
      <c r="D1336" s="31">
        <v>2.94</v>
      </c>
      <c r="E1336" s="15"/>
      <c r="F1336" s="15"/>
      <c r="G1336" s="36" t="str">
        <f>TEXT(UsageTable[[#This Row],[Time]],"mm-dd")</f>
        <v>12-04</v>
      </c>
      <c r="H1336" s="36" t="b" cm="1">
        <f t="array" ref="H1336">OR(WEEKDAY(UsageTable[[#This Row],[Time]])={1,7},NOT(ISERROR(VLOOKUP(DATE(YEAR(UsageTable[[#This Row],[Time]]),MONTH(UsageTable[[#This Row],[Time]]),DAY(UsageTable[[#This Row],[Time]])),Holidays[Date],1,FALSE()))))</f>
        <v>0</v>
      </c>
      <c r="I13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2.94</v>
      </c>
    </row>
    <row r="1337" spans="2:11" x14ac:dyDescent="0.3">
      <c r="B1337" s="32">
        <v>44169</v>
      </c>
      <c r="C1337" s="34">
        <v>44169.458333333336</v>
      </c>
      <c r="D1337" s="31">
        <v>0.69</v>
      </c>
      <c r="E1337" s="15"/>
      <c r="F1337" s="15"/>
      <c r="G1337" s="36" t="str">
        <f>TEXT(UsageTable[[#This Row],[Time]],"mm-dd")</f>
        <v>12-04</v>
      </c>
      <c r="H1337" s="36" t="b" cm="1">
        <f t="array" ref="H1337">OR(WEEKDAY(UsageTable[[#This Row],[Time]])={1,7},NOT(ISERROR(VLOOKUP(DATE(YEAR(UsageTable[[#This Row],[Time]]),MONTH(UsageTable[[#This Row],[Time]]),DAY(UsageTable[[#This Row],[Time]])),Holidays[Date],1,FALSE()))))</f>
        <v>0</v>
      </c>
      <c r="I13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0.69</v>
      </c>
      <c r="K13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8" spans="2:11" x14ac:dyDescent="0.3">
      <c r="B1338" s="32">
        <v>44169</v>
      </c>
      <c r="C1338" s="34">
        <v>44169.5</v>
      </c>
      <c r="D1338" s="31">
        <v>1.81</v>
      </c>
      <c r="E1338" s="15"/>
      <c r="F1338" s="15"/>
      <c r="G1338" s="36" t="str">
        <f>TEXT(UsageTable[[#This Row],[Time]],"mm-dd")</f>
        <v>12-04</v>
      </c>
      <c r="H1338" s="36" t="b" cm="1">
        <f t="array" ref="H1338">OR(WEEKDAY(UsageTable[[#This Row],[Time]])={1,7},NOT(ISERROR(VLOOKUP(DATE(YEAR(UsageTable[[#This Row],[Time]]),MONTH(UsageTable[[#This Row],[Time]]),DAY(UsageTable[[#This Row],[Time]])),Holidays[Date],1,FALSE()))))</f>
        <v>0</v>
      </c>
      <c r="I13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13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39" spans="2:11" x14ac:dyDescent="0.3">
      <c r="B1339" s="32">
        <v>44169</v>
      </c>
      <c r="C1339" s="34">
        <v>44169.541666666664</v>
      </c>
      <c r="D1339" s="31">
        <v>1.75</v>
      </c>
      <c r="E1339" s="15"/>
      <c r="F1339" s="15"/>
      <c r="G1339" s="36" t="str">
        <f>TEXT(UsageTable[[#This Row],[Time]],"mm-dd")</f>
        <v>12-04</v>
      </c>
      <c r="H1339" s="36" t="b" cm="1">
        <f t="array" ref="H1339">OR(WEEKDAY(UsageTable[[#This Row],[Time]])={1,7},NOT(ISERROR(VLOOKUP(DATE(YEAR(UsageTable[[#This Row],[Time]]),MONTH(UsageTable[[#This Row],[Time]]),DAY(UsageTable[[#This Row],[Time]])),Holidays[Date],1,FALSE()))))</f>
        <v>0</v>
      </c>
      <c r="I13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13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0" spans="2:11" x14ac:dyDescent="0.3">
      <c r="B1340" s="32">
        <v>44169</v>
      </c>
      <c r="C1340" s="34">
        <v>44169.583333333336</v>
      </c>
      <c r="D1340" s="31">
        <v>1.01</v>
      </c>
      <c r="E1340" s="15"/>
      <c r="F1340" s="15"/>
      <c r="G1340" s="36" t="str">
        <f>TEXT(UsageTable[[#This Row],[Time]],"mm-dd")</f>
        <v>12-04</v>
      </c>
      <c r="H1340" s="36" t="b" cm="1">
        <f t="array" ref="H1340">OR(WEEKDAY(UsageTable[[#This Row],[Time]])={1,7},NOT(ISERROR(VLOOKUP(DATE(YEAR(UsageTable[[#This Row],[Time]]),MONTH(UsageTable[[#This Row],[Time]]),DAY(UsageTable[[#This Row],[Time]])),Holidays[Date],1,FALSE()))))</f>
        <v>0</v>
      </c>
      <c r="I13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13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1" spans="2:11" x14ac:dyDescent="0.3">
      <c r="B1341" s="32">
        <v>44169</v>
      </c>
      <c r="C1341" s="34">
        <v>44169.625</v>
      </c>
      <c r="D1341" s="31">
        <v>1</v>
      </c>
      <c r="E1341" s="15"/>
      <c r="F1341" s="15"/>
      <c r="G1341" s="36" t="str">
        <f>TEXT(UsageTable[[#This Row],[Time]],"mm-dd")</f>
        <v>12-04</v>
      </c>
      <c r="H1341" s="36" t="b" cm="1">
        <f t="array" ref="H1341">OR(WEEKDAY(UsageTable[[#This Row],[Time]])={1,7},NOT(ISERROR(VLOOKUP(DATE(YEAR(UsageTable[[#This Row],[Time]]),MONTH(UsageTable[[#This Row],[Time]]),DAY(UsageTable[[#This Row],[Time]])),Holidays[Date],1,FALSE()))))</f>
        <v>0</v>
      </c>
      <c r="I13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13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2" spans="2:11" x14ac:dyDescent="0.3">
      <c r="B1342" s="32">
        <v>44169</v>
      </c>
      <c r="C1342" s="34">
        <v>44169.666666666664</v>
      </c>
      <c r="D1342" s="31">
        <v>2.4500000000000002</v>
      </c>
      <c r="E1342" s="15"/>
      <c r="F1342" s="15"/>
      <c r="G1342" s="36" t="str">
        <f>TEXT(UsageTable[[#This Row],[Time]],"mm-dd")</f>
        <v>12-04</v>
      </c>
      <c r="H1342" s="36" t="b" cm="1">
        <f t="array" ref="H1342">OR(WEEKDAY(UsageTable[[#This Row],[Time]])={1,7},NOT(ISERROR(VLOOKUP(DATE(YEAR(UsageTable[[#This Row],[Time]]),MONTH(UsageTable[[#This Row],[Time]]),DAY(UsageTable[[#This Row],[Time]])),Holidays[Date],1,FALSE()))))</f>
        <v>0</v>
      </c>
      <c r="I13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2.4500000000000002</v>
      </c>
      <c r="K13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3" spans="2:11" x14ac:dyDescent="0.3">
      <c r="B1343" s="32">
        <v>44169</v>
      </c>
      <c r="C1343" s="34">
        <v>44169.708333333336</v>
      </c>
      <c r="D1343" s="31">
        <v>1.86</v>
      </c>
      <c r="E1343" s="15"/>
      <c r="F1343" s="15"/>
      <c r="G1343" s="36" t="str">
        <f>TEXT(UsageTable[[#This Row],[Time]],"mm-dd")</f>
        <v>12-04</v>
      </c>
      <c r="H1343" s="36" t="b" cm="1">
        <f t="array" ref="H1343">OR(WEEKDAY(UsageTable[[#This Row],[Time]])={1,7},NOT(ISERROR(VLOOKUP(DATE(YEAR(UsageTable[[#This Row],[Time]]),MONTH(UsageTable[[#This Row],[Time]]),DAY(UsageTable[[#This Row],[Time]])),Holidays[Date],1,FALSE()))))</f>
        <v>0</v>
      </c>
      <c r="I13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1.86</v>
      </c>
    </row>
    <row r="1344" spans="2:11" x14ac:dyDescent="0.3">
      <c r="B1344" s="32">
        <v>44169</v>
      </c>
      <c r="C1344" s="34">
        <v>44169.75</v>
      </c>
      <c r="D1344" s="31">
        <v>2</v>
      </c>
      <c r="E1344" s="15"/>
      <c r="F1344" s="15"/>
      <c r="G1344" s="36" t="str">
        <f>TEXT(UsageTable[[#This Row],[Time]],"mm-dd")</f>
        <v>12-04</v>
      </c>
      <c r="H1344" s="36" t="b" cm="1">
        <f t="array" ref="H1344">OR(WEEKDAY(UsageTable[[#This Row],[Time]])={1,7},NOT(ISERROR(VLOOKUP(DATE(YEAR(UsageTable[[#This Row],[Time]]),MONTH(UsageTable[[#This Row],[Time]]),DAY(UsageTable[[#This Row],[Time]])),Holidays[Date],1,FALSE()))))</f>
        <v>0</v>
      </c>
      <c r="I13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3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1345" spans="2:11" x14ac:dyDescent="0.3">
      <c r="B1345" s="32">
        <v>44169</v>
      </c>
      <c r="C1345" s="34">
        <v>44169.791666666664</v>
      </c>
      <c r="D1345" s="31">
        <v>2.39</v>
      </c>
      <c r="E1345" s="15"/>
      <c r="F1345" s="15"/>
      <c r="G1345" s="36" t="str">
        <f>TEXT(UsageTable[[#This Row],[Time]],"mm-dd")</f>
        <v>12-04</v>
      </c>
      <c r="H1345" s="36" t="b" cm="1">
        <f t="array" ref="H1345">OR(WEEKDAY(UsageTable[[#This Row],[Time]])={1,7},NOT(ISERROR(VLOOKUP(DATE(YEAR(UsageTable[[#This Row],[Time]]),MONTH(UsageTable[[#This Row],[Time]]),DAY(UsageTable[[#This Row],[Time]])),Holidays[Date],1,FALSE()))))</f>
        <v>0</v>
      </c>
      <c r="I13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2.39</v>
      </c>
      <c r="J13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6" spans="2:11" x14ac:dyDescent="0.3">
      <c r="B1346" s="32">
        <v>44169</v>
      </c>
      <c r="C1346" s="34">
        <v>44169.833333333336</v>
      </c>
      <c r="D1346" s="31">
        <v>1.57</v>
      </c>
      <c r="E1346" s="15"/>
      <c r="F1346" s="15"/>
      <c r="G1346" s="36" t="str">
        <f>TEXT(UsageTable[[#This Row],[Time]],"mm-dd")</f>
        <v>12-04</v>
      </c>
      <c r="H1346" s="36" t="b" cm="1">
        <f t="array" ref="H1346">OR(WEEKDAY(UsageTable[[#This Row],[Time]])={1,7},NOT(ISERROR(VLOOKUP(DATE(YEAR(UsageTable[[#This Row],[Time]]),MONTH(UsageTable[[#This Row],[Time]]),DAY(UsageTable[[#This Row],[Time]])),Holidays[Date],1,FALSE()))))</f>
        <v>0</v>
      </c>
      <c r="I13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13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7" spans="2:11" x14ac:dyDescent="0.3">
      <c r="B1347" s="32">
        <v>44169</v>
      </c>
      <c r="C1347" s="34">
        <v>44169.875</v>
      </c>
      <c r="D1347" s="31">
        <v>1</v>
      </c>
      <c r="E1347" s="15"/>
      <c r="F1347" s="15"/>
      <c r="G1347" s="36" t="str">
        <f>TEXT(UsageTable[[#This Row],[Time]],"mm-dd")</f>
        <v>12-04</v>
      </c>
      <c r="H1347" s="36" t="b" cm="1">
        <f t="array" ref="H1347">OR(WEEKDAY(UsageTable[[#This Row],[Time]])={1,7},NOT(ISERROR(VLOOKUP(DATE(YEAR(UsageTable[[#This Row],[Time]]),MONTH(UsageTable[[#This Row],[Time]]),DAY(UsageTable[[#This Row],[Time]])),Holidays[Date],1,FALSE()))))</f>
        <v>0</v>
      </c>
      <c r="I13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13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8" spans="2:11" x14ac:dyDescent="0.3">
      <c r="B1348" s="32">
        <v>44169</v>
      </c>
      <c r="C1348" s="34">
        <v>44169.916666666664</v>
      </c>
      <c r="D1348" s="31">
        <v>0.49</v>
      </c>
      <c r="E1348" s="15"/>
      <c r="F1348" s="15"/>
      <c r="G1348" s="36" t="str">
        <f>TEXT(UsageTable[[#This Row],[Time]],"mm-dd")</f>
        <v>12-04</v>
      </c>
      <c r="H1348" s="36" t="b" cm="1">
        <f t="array" ref="H1348">OR(WEEKDAY(UsageTable[[#This Row],[Time]])={1,7},NOT(ISERROR(VLOOKUP(DATE(YEAR(UsageTable[[#This Row],[Time]]),MONTH(UsageTable[[#This Row],[Time]]),DAY(UsageTable[[#This Row],[Time]])),Holidays[Date],1,FALSE()))))</f>
        <v>0</v>
      </c>
      <c r="I13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13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49" spans="2:11" x14ac:dyDescent="0.3">
      <c r="B1349" s="32">
        <v>44169</v>
      </c>
      <c r="C1349" s="34">
        <v>44169.958333333336</v>
      </c>
      <c r="D1349" s="31">
        <v>4.87</v>
      </c>
      <c r="E1349" s="15"/>
      <c r="F1349" s="15"/>
      <c r="G1349" s="36" t="str">
        <f>TEXT(UsageTable[[#This Row],[Time]],"mm-dd")</f>
        <v>12-04</v>
      </c>
      <c r="H1349" s="36" t="b" cm="1">
        <f t="array" ref="H1349">OR(WEEKDAY(UsageTable[[#This Row],[Time]])={1,7},NOT(ISERROR(VLOOKUP(DATE(YEAR(UsageTable[[#This Row],[Time]]),MONTH(UsageTable[[#This Row],[Time]]),DAY(UsageTable[[#This Row],[Time]])),Holidays[Date],1,FALSE()))))</f>
        <v>0</v>
      </c>
      <c r="I13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4.87</v>
      </c>
      <c r="J13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0" spans="2:11" x14ac:dyDescent="0.3">
      <c r="B1350" s="32">
        <v>44170</v>
      </c>
      <c r="C1350" s="34">
        <v>44170</v>
      </c>
      <c r="D1350" s="31">
        <v>4.04</v>
      </c>
      <c r="E1350" s="15"/>
      <c r="F1350" s="15"/>
      <c r="G1350" s="36" t="str">
        <f>TEXT(UsageTable[[#This Row],[Time]],"mm-dd")</f>
        <v>12-05</v>
      </c>
      <c r="H1350" s="36" t="b" cm="1">
        <f t="array" ref="H1350">OR(WEEKDAY(UsageTable[[#This Row],[Time]])={1,7},NOT(ISERROR(VLOOKUP(DATE(YEAR(UsageTable[[#This Row],[Time]]),MONTH(UsageTable[[#This Row],[Time]]),DAY(UsageTable[[#This Row],[Time]])),Holidays[Date],1,FALSE()))))</f>
        <v>1</v>
      </c>
      <c r="I13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4.04</v>
      </c>
      <c r="J13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1" spans="2:11" x14ac:dyDescent="0.3">
      <c r="B1351" s="32">
        <v>44170</v>
      </c>
      <c r="C1351" s="34">
        <v>44170.041666666664</v>
      </c>
      <c r="D1351" s="31">
        <v>0.37</v>
      </c>
      <c r="E1351" s="15"/>
      <c r="F1351" s="15"/>
      <c r="G1351" s="36" t="str">
        <f>TEXT(UsageTable[[#This Row],[Time]],"mm-dd")</f>
        <v>12-05</v>
      </c>
      <c r="H1351" s="36" t="b" cm="1">
        <f t="array" ref="H1351">OR(WEEKDAY(UsageTable[[#This Row],[Time]])={1,7},NOT(ISERROR(VLOOKUP(DATE(YEAR(UsageTable[[#This Row],[Time]]),MONTH(UsageTable[[#This Row],[Time]]),DAY(UsageTable[[#This Row],[Time]])),Holidays[Date],1,FALSE()))))</f>
        <v>1</v>
      </c>
      <c r="I13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3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2" spans="2:11" x14ac:dyDescent="0.3">
      <c r="B1352" s="32">
        <v>44170</v>
      </c>
      <c r="C1352" s="34">
        <v>44170.083333333336</v>
      </c>
      <c r="D1352" s="31">
        <v>1.01</v>
      </c>
      <c r="E1352" s="15"/>
      <c r="F1352" s="15"/>
      <c r="G1352" s="36" t="str">
        <f>TEXT(UsageTable[[#This Row],[Time]],"mm-dd")</f>
        <v>12-05</v>
      </c>
      <c r="H1352" s="36" t="b" cm="1">
        <f t="array" ref="H1352">OR(WEEKDAY(UsageTable[[#This Row],[Time]])={1,7},NOT(ISERROR(VLOOKUP(DATE(YEAR(UsageTable[[#This Row],[Time]]),MONTH(UsageTable[[#This Row],[Time]]),DAY(UsageTable[[#This Row],[Time]])),Holidays[Date],1,FALSE()))))</f>
        <v>1</v>
      </c>
      <c r="I13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3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3" spans="2:11" x14ac:dyDescent="0.3">
      <c r="B1353" s="32">
        <v>44170</v>
      </c>
      <c r="C1353" s="34">
        <v>44170.125</v>
      </c>
      <c r="D1353" s="31">
        <v>0.33</v>
      </c>
      <c r="E1353" s="15"/>
      <c r="F1353" s="15"/>
      <c r="G1353" s="36" t="str">
        <f>TEXT(UsageTable[[#This Row],[Time]],"mm-dd")</f>
        <v>12-05</v>
      </c>
      <c r="H1353" s="36" t="b" cm="1">
        <f t="array" ref="H1353">OR(WEEKDAY(UsageTable[[#This Row],[Time]])={1,7},NOT(ISERROR(VLOOKUP(DATE(YEAR(UsageTable[[#This Row],[Time]]),MONTH(UsageTable[[#This Row],[Time]]),DAY(UsageTable[[#This Row],[Time]])),Holidays[Date],1,FALSE()))))</f>
        <v>1</v>
      </c>
      <c r="I13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3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4" spans="2:11" x14ac:dyDescent="0.3">
      <c r="B1354" s="32">
        <v>44170</v>
      </c>
      <c r="C1354" s="34">
        <v>44170.166666666664</v>
      </c>
      <c r="D1354" s="31">
        <v>0.37</v>
      </c>
      <c r="E1354" s="15"/>
      <c r="F1354" s="15"/>
      <c r="G1354" s="36" t="str">
        <f>TEXT(UsageTable[[#This Row],[Time]],"mm-dd")</f>
        <v>12-05</v>
      </c>
      <c r="H1354" s="36" t="b" cm="1">
        <f t="array" ref="H1354">OR(WEEKDAY(UsageTable[[#This Row],[Time]])={1,7},NOT(ISERROR(VLOOKUP(DATE(YEAR(UsageTable[[#This Row],[Time]]),MONTH(UsageTable[[#This Row],[Time]]),DAY(UsageTable[[#This Row],[Time]])),Holidays[Date],1,FALSE()))))</f>
        <v>1</v>
      </c>
      <c r="I13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3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5" spans="2:11" x14ac:dyDescent="0.3">
      <c r="B1355" s="32">
        <v>44170</v>
      </c>
      <c r="C1355" s="34">
        <v>44170.208333333336</v>
      </c>
      <c r="D1355" s="31">
        <v>0.86</v>
      </c>
      <c r="E1355" s="15"/>
      <c r="F1355" s="15"/>
      <c r="G1355" s="36" t="str">
        <f>TEXT(UsageTable[[#This Row],[Time]],"mm-dd")</f>
        <v>12-05</v>
      </c>
      <c r="H1355" s="36" t="b" cm="1">
        <f t="array" ref="H1355">OR(WEEKDAY(UsageTable[[#This Row],[Time]])={1,7},NOT(ISERROR(VLOOKUP(DATE(YEAR(UsageTable[[#This Row],[Time]]),MONTH(UsageTable[[#This Row],[Time]]),DAY(UsageTable[[#This Row],[Time]])),Holidays[Date],1,FALSE()))))</f>
        <v>1</v>
      </c>
      <c r="I13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13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6" spans="2:11" x14ac:dyDescent="0.3">
      <c r="B1356" s="32">
        <v>44170</v>
      </c>
      <c r="C1356" s="34">
        <v>44170.25</v>
      </c>
      <c r="D1356" s="31">
        <v>0.68</v>
      </c>
      <c r="E1356" s="15"/>
      <c r="F1356" s="15"/>
      <c r="G1356" s="36" t="str">
        <f>TEXT(UsageTable[[#This Row],[Time]],"mm-dd")</f>
        <v>12-05</v>
      </c>
      <c r="H1356" s="36" t="b" cm="1">
        <f t="array" ref="H1356">OR(WEEKDAY(UsageTable[[#This Row],[Time]])={1,7},NOT(ISERROR(VLOOKUP(DATE(YEAR(UsageTable[[#This Row],[Time]]),MONTH(UsageTable[[#This Row],[Time]]),DAY(UsageTable[[#This Row],[Time]])),Holidays[Date],1,FALSE()))))</f>
        <v>1</v>
      </c>
      <c r="I13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13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7" spans="2:11" x14ac:dyDescent="0.3">
      <c r="B1357" s="32">
        <v>44170</v>
      </c>
      <c r="C1357" s="34">
        <v>44170.291666666664</v>
      </c>
      <c r="D1357" s="31">
        <v>0.91</v>
      </c>
      <c r="E1357" s="15"/>
      <c r="F1357" s="15"/>
      <c r="G1357" s="36" t="str">
        <f>TEXT(UsageTable[[#This Row],[Time]],"mm-dd")</f>
        <v>12-05</v>
      </c>
      <c r="H1357" s="36" t="b" cm="1">
        <f t="array" ref="H1357">OR(WEEKDAY(UsageTable[[#This Row],[Time]])={1,7},NOT(ISERROR(VLOOKUP(DATE(YEAR(UsageTable[[#This Row],[Time]]),MONTH(UsageTable[[#This Row],[Time]]),DAY(UsageTable[[#This Row],[Time]])),Holidays[Date],1,FALSE()))))</f>
        <v>1</v>
      </c>
      <c r="I13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13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8" spans="2:11" x14ac:dyDescent="0.3">
      <c r="B1358" s="32">
        <v>44170</v>
      </c>
      <c r="C1358" s="34">
        <v>44170.333333333336</v>
      </c>
      <c r="D1358" s="31">
        <v>1.23</v>
      </c>
      <c r="E1358" s="15"/>
      <c r="F1358" s="15"/>
      <c r="G1358" s="36" t="str">
        <f>TEXT(UsageTable[[#This Row],[Time]],"mm-dd")</f>
        <v>12-05</v>
      </c>
      <c r="H1358" s="36" t="b" cm="1">
        <f t="array" ref="H1358">OR(WEEKDAY(UsageTable[[#This Row],[Time]])={1,7},NOT(ISERROR(VLOOKUP(DATE(YEAR(UsageTable[[#This Row],[Time]]),MONTH(UsageTable[[#This Row],[Time]]),DAY(UsageTable[[#This Row],[Time]])),Holidays[Date],1,FALSE()))))</f>
        <v>1</v>
      </c>
      <c r="I13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13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59" spans="2:11" x14ac:dyDescent="0.3">
      <c r="B1359" s="32">
        <v>44170</v>
      </c>
      <c r="C1359" s="34">
        <v>44170.375</v>
      </c>
      <c r="D1359" s="31">
        <v>3.61</v>
      </c>
      <c r="E1359" s="15"/>
      <c r="F1359" s="15"/>
      <c r="G1359" s="36" t="str">
        <f>TEXT(UsageTable[[#This Row],[Time]],"mm-dd")</f>
        <v>12-05</v>
      </c>
      <c r="H1359" s="36" t="b" cm="1">
        <f t="array" ref="H1359">OR(WEEKDAY(UsageTable[[#This Row],[Time]])={1,7},NOT(ISERROR(VLOOKUP(DATE(YEAR(UsageTable[[#This Row],[Time]]),MONTH(UsageTable[[#This Row],[Time]]),DAY(UsageTable[[#This Row],[Time]])),Holidays[Date],1,FALSE()))))</f>
        <v>1</v>
      </c>
      <c r="I13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3.61</v>
      </c>
      <c r="J13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0" spans="2:11" x14ac:dyDescent="0.3">
      <c r="B1360" s="32">
        <v>44170</v>
      </c>
      <c r="C1360" s="34">
        <v>44170.416666666664</v>
      </c>
      <c r="D1360" s="31">
        <v>1.32</v>
      </c>
      <c r="E1360" s="15"/>
      <c r="F1360" s="15"/>
      <c r="G1360" s="36" t="str">
        <f>TEXT(UsageTable[[#This Row],[Time]],"mm-dd")</f>
        <v>12-05</v>
      </c>
      <c r="H1360" s="36" t="b" cm="1">
        <f t="array" ref="H1360">OR(WEEKDAY(UsageTable[[#This Row],[Time]])={1,7},NOT(ISERROR(VLOOKUP(DATE(YEAR(UsageTable[[#This Row],[Time]]),MONTH(UsageTable[[#This Row],[Time]]),DAY(UsageTable[[#This Row],[Time]])),Holidays[Date],1,FALSE()))))</f>
        <v>1</v>
      </c>
      <c r="I13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13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1" spans="2:11" x14ac:dyDescent="0.3">
      <c r="B1361" s="32">
        <v>44170</v>
      </c>
      <c r="C1361" s="34">
        <v>44170.458333333336</v>
      </c>
      <c r="D1361" s="31">
        <v>3.45</v>
      </c>
      <c r="E1361" s="15"/>
      <c r="F1361" s="15"/>
      <c r="G1361" s="36" t="str">
        <f>TEXT(UsageTable[[#This Row],[Time]],"mm-dd")</f>
        <v>12-05</v>
      </c>
      <c r="H1361" s="36" t="b" cm="1">
        <f t="array" ref="H1361">OR(WEEKDAY(UsageTable[[#This Row],[Time]])={1,7},NOT(ISERROR(VLOOKUP(DATE(YEAR(UsageTable[[#This Row],[Time]]),MONTH(UsageTable[[#This Row],[Time]]),DAY(UsageTable[[#This Row],[Time]])),Holidays[Date],1,FALSE()))))</f>
        <v>1</v>
      </c>
      <c r="I13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3.45</v>
      </c>
      <c r="J13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2" spans="2:11" x14ac:dyDescent="0.3">
      <c r="B1362" s="32">
        <v>44170</v>
      </c>
      <c r="C1362" s="34">
        <v>44170.5</v>
      </c>
      <c r="D1362" s="31">
        <v>4.88</v>
      </c>
      <c r="E1362" s="15"/>
      <c r="F1362" s="15"/>
      <c r="G1362" s="36" t="str">
        <f>TEXT(UsageTable[[#This Row],[Time]],"mm-dd")</f>
        <v>12-05</v>
      </c>
      <c r="H1362" s="36" t="b" cm="1">
        <f t="array" ref="H1362">OR(WEEKDAY(UsageTable[[#This Row],[Time]])={1,7},NOT(ISERROR(VLOOKUP(DATE(YEAR(UsageTable[[#This Row],[Time]]),MONTH(UsageTable[[#This Row],[Time]]),DAY(UsageTable[[#This Row],[Time]])),Holidays[Date],1,FALSE()))))</f>
        <v>1</v>
      </c>
      <c r="I13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4.88</v>
      </c>
      <c r="J13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3" spans="2:11" x14ac:dyDescent="0.3">
      <c r="B1363" s="32">
        <v>44170</v>
      </c>
      <c r="C1363" s="34">
        <v>44170.541666666664</v>
      </c>
      <c r="D1363" s="31">
        <v>2.4300000000000002</v>
      </c>
      <c r="E1363" s="15"/>
      <c r="F1363" s="15"/>
      <c r="G1363" s="36" t="str">
        <f>TEXT(UsageTable[[#This Row],[Time]],"mm-dd")</f>
        <v>12-05</v>
      </c>
      <c r="H1363" s="36" t="b" cm="1">
        <f t="array" ref="H1363">OR(WEEKDAY(UsageTable[[#This Row],[Time]])={1,7},NOT(ISERROR(VLOOKUP(DATE(YEAR(UsageTable[[#This Row],[Time]]),MONTH(UsageTable[[#This Row],[Time]]),DAY(UsageTable[[#This Row],[Time]])),Holidays[Date],1,FALSE()))))</f>
        <v>1</v>
      </c>
      <c r="I13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2.4300000000000002</v>
      </c>
      <c r="J13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4" spans="2:11" x14ac:dyDescent="0.3">
      <c r="B1364" s="32">
        <v>44170</v>
      </c>
      <c r="C1364" s="34">
        <v>44170.583333333336</v>
      </c>
      <c r="D1364" s="31">
        <v>2.46</v>
      </c>
      <c r="E1364" s="15"/>
      <c r="F1364" s="15"/>
      <c r="G1364" s="36" t="str">
        <f>TEXT(UsageTable[[#This Row],[Time]],"mm-dd")</f>
        <v>12-05</v>
      </c>
      <c r="H1364" s="36" t="b" cm="1">
        <f t="array" ref="H1364">OR(WEEKDAY(UsageTable[[#This Row],[Time]])={1,7},NOT(ISERROR(VLOOKUP(DATE(YEAR(UsageTable[[#This Row],[Time]]),MONTH(UsageTable[[#This Row],[Time]]),DAY(UsageTable[[#This Row],[Time]])),Holidays[Date],1,FALSE()))))</f>
        <v>1</v>
      </c>
      <c r="I13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2.46</v>
      </c>
      <c r="J13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5" spans="2:11" x14ac:dyDescent="0.3">
      <c r="B1365" s="32">
        <v>44170</v>
      </c>
      <c r="C1365" s="34">
        <v>44170.625</v>
      </c>
      <c r="D1365" s="31">
        <v>1.65</v>
      </c>
      <c r="E1365" s="15"/>
      <c r="F1365" s="15"/>
      <c r="G1365" s="36" t="str">
        <f>TEXT(UsageTable[[#This Row],[Time]],"mm-dd")</f>
        <v>12-05</v>
      </c>
      <c r="H1365" s="36" t="b" cm="1">
        <f t="array" ref="H1365">OR(WEEKDAY(UsageTable[[#This Row],[Time]])={1,7},NOT(ISERROR(VLOOKUP(DATE(YEAR(UsageTable[[#This Row],[Time]]),MONTH(UsageTable[[#This Row],[Time]]),DAY(UsageTable[[#This Row],[Time]])),Holidays[Date],1,FALSE()))))</f>
        <v>1</v>
      </c>
      <c r="I13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13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6" spans="2:11" x14ac:dyDescent="0.3">
      <c r="B1366" s="32">
        <v>44170</v>
      </c>
      <c r="C1366" s="34">
        <v>44170.666666666664</v>
      </c>
      <c r="D1366" s="31">
        <v>1.7</v>
      </c>
      <c r="E1366" s="15"/>
      <c r="F1366" s="15"/>
      <c r="G1366" s="36" t="str">
        <f>TEXT(UsageTable[[#This Row],[Time]],"mm-dd")</f>
        <v>12-05</v>
      </c>
      <c r="H1366" s="36" t="b" cm="1">
        <f t="array" ref="H1366">OR(WEEKDAY(UsageTable[[#This Row],[Time]])={1,7},NOT(ISERROR(VLOOKUP(DATE(YEAR(UsageTable[[#This Row],[Time]]),MONTH(UsageTable[[#This Row],[Time]]),DAY(UsageTable[[#This Row],[Time]])),Holidays[Date],1,FALSE()))))</f>
        <v>1</v>
      </c>
      <c r="I13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13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7" spans="2:11" x14ac:dyDescent="0.3">
      <c r="B1367" s="32">
        <v>44170</v>
      </c>
      <c r="C1367" s="34">
        <v>44170.708333333336</v>
      </c>
      <c r="D1367" s="31">
        <v>3.55</v>
      </c>
      <c r="E1367" s="15"/>
      <c r="F1367" s="15"/>
      <c r="G1367" s="36" t="str">
        <f>TEXT(UsageTable[[#This Row],[Time]],"mm-dd")</f>
        <v>12-05</v>
      </c>
      <c r="H1367" s="36" t="b" cm="1">
        <f t="array" ref="H1367">OR(WEEKDAY(UsageTable[[#This Row],[Time]])={1,7},NOT(ISERROR(VLOOKUP(DATE(YEAR(UsageTable[[#This Row],[Time]]),MONTH(UsageTable[[#This Row],[Time]]),DAY(UsageTable[[#This Row],[Time]])),Holidays[Date],1,FALSE()))))</f>
        <v>1</v>
      </c>
      <c r="I13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3.55</v>
      </c>
      <c r="J13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8" spans="2:11" x14ac:dyDescent="0.3">
      <c r="B1368" s="32">
        <v>44170</v>
      </c>
      <c r="C1368" s="34">
        <v>44170.75</v>
      </c>
      <c r="D1368" s="31">
        <v>1.62</v>
      </c>
      <c r="E1368" s="15"/>
      <c r="F1368" s="15"/>
      <c r="G1368" s="36" t="str">
        <f>TEXT(UsageTable[[#This Row],[Time]],"mm-dd")</f>
        <v>12-05</v>
      </c>
      <c r="H1368" s="36" t="b" cm="1">
        <f t="array" ref="H1368">OR(WEEKDAY(UsageTable[[#This Row],[Time]])={1,7},NOT(ISERROR(VLOOKUP(DATE(YEAR(UsageTable[[#This Row],[Time]]),MONTH(UsageTable[[#This Row],[Time]]),DAY(UsageTable[[#This Row],[Time]])),Holidays[Date],1,FALSE()))))</f>
        <v>1</v>
      </c>
      <c r="I13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1.62</v>
      </c>
      <c r="J13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69" spans="2:11" x14ac:dyDescent="0.3">
      <c r="B1369" s="32">
        <v>44170</v>
      </c>
      <c r="C1369" s="34">
        <v>44170.791666666664</v>
      </c>
      <c r="D1369" s="31">
        <v>4.9400000000000004</v>
      </c>
      <c r="E1369" s="15"/>
      <c r="F1369" s="15"/>
      <c r="G1369" s="36" t="str">
        <f>TEXT(UsageTable[[#This Row],[Time]],"mm-dd")</f>
        <v>12-05</v>
      </c>
      <c r="H1369" s="36" t="b" cm="1">
        <f t="array" ref="H1369">OR(WEEKDAY(UsageTable[[#This Row],[Time]])={1,7},NOT(ISERROR(VLOOKUP(DATE(YEAR(UsageTable[[#This Row],[Time]]),MONTH(UsageTable[[#This Row],[Time]]),DAY(UsageTable[[#This Row],[Time]])),Holidays[Date],1,FALSE()))))</f>
        <v>1</v>
      </c>
      <c r="I13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4.9400000000000004</v>
      </c>
      <c r="J13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0" spans="2:11" x14ac:dyDescent="0.3">
      <c r="B1370" s="32">
        <v>44170</v>
      </c>
      <c r="C1370" s="34">
        <v>44170.833333333336</v>
      </c>
      <c r="D1370" s="31">
        <v>1.69</v>
      </c>
      <c r="E1370" s="15"/>
      <c r="F1370" s="15"/>
      <c r="G1370" s="36" t="str">
        <f>TEXT(UsageTable[[#This Row],[Time]],"mm-dd")</f>
        <v>12-05</v>
      </c>
      <c r="H1370" s="36" t="b" cm="1">
        <f t="array" ref="H1370">OR(WEEKDAY(UsageTable[[#This Row],[Time]])={1,7},NOT(ISERROR(VLOOKUP(DATE(YEAR(UsageTable[[#This Row],[Time]]),MONTH(UsageTable[[#This Row],[Time]]),DAY(UsageTable[[#This Row],[Time]])),Holidays[Date],1,FALSE()))))</f>
        <v>1</v>
      </c>
      <c r="I13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13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1" spans="2:11" x14ac:dyDescent="0.3">
      <c r="B1371" s="32">
        <v>44170</v>
      </c>
      <c r="C1371" s="34">
        <v>44170.875</v>
      </c>
      <c r="D1371" s="31">
        <v>1.42</v>
      </c>
      <c r="E1371" s="15"/>
      <c r="F1371" s="15"/>
      <c r="G1371" s="36" t="str">
        <f>TEXT(UsageTable[[#This Row],[Time]],"mm-dd")</f>
        <v>12-05</v>
      </c>
      <c r="H1371" s="36" t="b" cm="1">
        <f t="array" ref="H1371">OR(WEEKDAY(UsageTable[[#This Row],[Time]])={1,7},NOT(ISERROR(VLOOKUP(DATE(YEAR(UsageTable[[#This Row],[Time]]),MONTH(UsageTable[[#This Row],[Time]]),DAY(UsageTable[[#This Row],[Time]])),Holidays[Date],1,FALSE()))))</f>
        <v>1</v>
      </c>
      <c r="I13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13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2" spans="2:11" x14ac:dyDescent="0.3">
      <c r="B1372" s="32">
        <v>44170</v>
      </c>
      <c r="C1372" s="34">
        <v>44170.916666666664</v>
      </c>
      <c r="D1372" s="31">
        <v>0.94</v>
      </c>
      <c r="E1372" s="15"/>
      <c r="F1372" s="15"/>
      <c r="G1372" s="36" t="str">
        <f>TEXT(UsageTable[[#This Row],[Time]],"mm-dd")</f>
        <v>12-05</v>
      </c>
      <c r="H1372" s="36" t="b" cm="1">
        <f t="array" ref="H1372">OR(WEEKDAY(UsageTable[[#This Row],[Time]])={1,7},NOT(ISERROR(VLOOKUP(DATE(YEAR(UsageTable[[#This Row],[Time]]),MONTH(UsageTable[[#This Row],[Time]]),DAY(UsageTable[[#This Row],[Time]])),Holidays[Date],1,FALSE()))))</f>
        <v>1</v>
      </c>
      <c r="I13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13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3" spans="2:11" x14ac:dyDescent="0.3">
      <c r="B1373" s="32">
        <v>44170</v>
      </c>
      <c r="C1373" s="34">
        <v>44170.958333333336</v>
      </c>
      <c r="D1373" s="31">
        <v>0.76</v>
      </c>
      <c r="E1373" s="15"/>
      <c r="F1373" s="15"/>
      <c r="G1373" s="36" t="str">
        <f>TEXT(UsageTable[[#This Row],[Time]],"mm-dd")</f>
        <v>12-05</v>
      </c>
      <c r="H1373" s="36" t="b" cm="1">
        <f t="array" ref="H1373">OR(WEEKDAY(UsageTable[[#This Row],[Time]])={1,7},NOT(ISERROR(VLOOKUP(DATE(YEAR(UsageTable[[#This Row],[Time]]),MONTH(UsageTable[[#This Row],[Time]]),DAY(UsageTable[[#This Row],[Time]])),Holidays[Date],1,FALSE()))))</f>
        <v>1</v>
      </c>
      <c r="I13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3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4" spans="2:11" x14ac:dyDescent="0.3">
      <c r="B1374" s="32">
        <v>44171</v>
      </c>
      <c r="C1374" s="34">
        <v>44171</v>
      </c>
      <c r="D1374" s="31">
        <v>0.42</v>
      </c>
      <c r="E1374" s="15"/>
      <c r="F1374" s="15"/>
      <c r="G1374" s="36" t="str">
        <f>TEXT(UsageTable[[#This Row],[Time]],"mm-dd")</f>
        <v>12-06</v>
      </c>
      <c r="H1374" s="36" t="b" cm="1">
        <f t="array" ref="H1374">OR(WEEKDAY(UsageTable[[#This Row],[Time]])={1,7},NOT(ISERROR(VLOOKUP(DATE(YEAR(UsageTable[[#This Row],[Time]]),MONTH(UsageTable[[#This Row],[Time]]),DAY(UsageTable[[#This Row],[Time]])),Holidays[Date],1,FALSE()))))</f>
        <v>1</v>
      </c>
      <c r="I13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13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5" spans="2:11" x14ac:dyDescent="0.3">
      <c r="B1375" s="32">
        <v>44171</v>
      </c>
      <c r="C1375" s="34">
        <v>44171.041666666664</v>
      </c>
      <c r="D1375" s="31">
        <v>0.38</v>
      </c>
      <c r="E1375" s="15"/>
      <c r="F1375" s="15"/>
      <c r="G1375" s="36" t="str">
        <f>TEXT(UsageTable[[#This Row],[Time]],"mm-dd")</f>
        <v>12-06</v>
      </c>
      <c r="H1375" s="36" t="b" cm="1">
        <f t="array" ref="H1375">OR(WEEKDAY(UsageTable[[#This Row],[Time]])={1,7},NOT(ISERROR(VLOOKUP(DATE(YEAR(UsageTable[[#This Row],[Time]]),MONTH(UsageTable[[#This Row],[Time]]),DAY(UsageTable[[#This Row],[Time]])),Holidays[Date],1,FALSE()))))</f>
        <v>1</v>
      </c>
      <c r="I13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3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6" spans="2:11" x14ac:dyDescent="0.3">
      <c r="B1376" s="32">
        <v>44171</v>
      </c>
      <c r="C1376" s="34">
        <v>44171.083333333336</v>
      </c>
      <c r="D1376" s="31">
        <v>0.72</v>
      </c>
      <c r="E1376" s="15"/>
      <c r="F1376" s="15"/>
      <c r="G1376" s="36" t="str">
        <f>TEXT(UsageTable[[#This Row],[Time]],"mm-dd")</f>
        <v>12-06</v>
      </c>
      <c r="H1376" s="36" t="b" cm="1">
        <f t="array" ref="H1376">OR(WEEKDAY(UsageTable[[#This Row],[Time]])={1,7},NOT(ISERROR(VLOOKUP(DATE(YEAR(UsageTable[[#This Row],[Time]]),MONTH(UsageTable[[#This Row],[Time]]),DAY(UsageTable[[#This Row],[Time]])),Holidays[Date],1,FALSE()))))</f>
        <v>1</v>
      </c>
      <c r="I13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13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7" spans="2:11" x14ac:dyDescent="0.3">
      <c r="B1377" s="32">
        <v>44171</v>
      </c>
      <c r="C1377" s="34">
        <v>44171.125</v>
      </c>
      <c r="D1377" s="31">
        <v>0.37</v>
      </c>
      <c r="E1377" s="15"/>
      <c r="F1377" s="15"/>
      <c r="G1377" s="36" t="str">
        <f>TEXT(UsageTable[[#This Row],[Time]],"mm-dd")</f>
        <v>12-06</v>
      </c>
      <c r="H1377" s="36" t="b" cm="1">
        <f t="array" ref="H1377">OR(WEEKDAY(UsageTable[[#This Row],[Time]])={1,7},NOT(ISERROR(VLOOKUP(DATE(YEAR(UsageTable[[#This Row],[Time]]),MONTH(UsageTable[[#This Row],[Time]]),DAY(UsageTable[[#This Row],[Time]])),Holidays[Date],1,FALSE()))))</f>
        <v>1</v>
      </c>
      <c r="I13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3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8" spans="2:11" x14ac:dyDescent="0.3">
      <c r="B1378" s="32">
        <v>44171</v>
      </c>
      <c r="C1378" s="34">
        <v>44171.166666666664</v>
      </c>
      <c r="D1378" s="31">
        <v>0.34</v>
      </c>
      <c r="E1378" s="15"/>
      <c r="F1378" s="15"/>
      <c r="G1378" s="36" t="str">
        <f>TEXT(UsageTable[[#This Row],[Time]],"mm-dd")</f>
        <v>12-06</v>
      </c>
      <c r="H1378" s="36" t="b" cm="1">
        <f t="array" ref="H1378">OR(WEEKDAY(UsageTable[[#This Row],[Time]])={1,7},NOT(ISERROR(VLOOKUP(DATE(YEAR(UsageTable[[#This Row],[Time]]),MONTH(UsageTable[[#This Row],[Time]]),DAY(UsageTable[[#This Row],[Time]])),Holidays[Date],1,FALSE()))))</f>
        <v>1</v>
      </c>
      <c r="I13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3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79" spans="2:11" x14ac:dyDescent="0.3">
      <c r="B1379" s="32">
        <v>44171</v>
      </c>
      <c r="C1379" s="34">
        <v>44171.208333333336</v>
      </c>
      <c r="D1379" s="31">
        <v>0.72</v>
      </c>
      <c r="E1379" s="15"/>
      <c r="F1379" s="15"/>
      <c r="G1379" s="36" t="str">
        <f>TEXT(UsageTable[[#This Row],[Time]],"mm-dd")</f>
        <v>12-06</v>
      </c>
      <c r="H1379" s="36" t="b" cm="1">
        <f t="array" ref="H1379">OR(WEEKDAY(UsageTable[[#This Row],[Time]])={1,7},NOT(ISERROR(VLOOKUP(DATE(YEAR(UsageTable[[#This Row],[Time]]),MONTH(UsageTable[[#This Row],[Time]]),DAY(UsageTable[[#This Row],[Time]])),Holidays[Date],1,FALSE()))))</f>
        <v>1</v>
      </c>
      <c r="I13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13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0" spans="2:11" x14ac:dyDescent="0.3">
      <c r="B1380" s="32">
        <v>44171</v>
      </c>
      <c r="C1380" s="34">
        <v>44171.25</v>
      </c>
      <c r="D1380" s="31">
        <v>0.62</v>
      </c>
      <c r="E1380" s="15"/>
      <c r="F1380" s="15"/>
      <c r="G1380" s="36" t="str">
        <f>TEXT(UsageTable[[#This Row],[Time]],"mm-dd")</f>
        <v>12-06</v>
      </c>
      <c r="H1380" s="36" t="b" cm="1">
        <f t="array" ref="H1380">OR(WEEKDAY(UsageTable[[#This Row],[Time]])={1,7},NOT(ISERROR(VLOOKUP(DATE(YEAR(UsageTable[[#This Row],[Time]]),MONTH(UsageTable[[#This Row],[Time]]),DAY(UsageTable[[#This Row],[Time]])),Holidays[Date],1,FALSE()))))</f>
        <v>1</v>
      </c>
      <c r="I13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13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1" spans="2:11" x14ac:dyDescent="0.3">
      <c r="B1381" s="32">
        <v>44171</v>
      </c>
      <c r="C1381" s="34">
        <v>44171.291666666664</v>
      </c>
      <c r="D1381" s="31">
        <v>4.97</v>
      </c>
      <c r="E1381" s="15"/>
      <c r="F1381" s="15"/>
      <c r="G1381" s="36" t="str">
        <f>TEXT(UsageTable[[#This Row],[Time]],"mm-dd")</f>
        <v>12-06</v>
      </c>
      <c r="H1381" s="36" t="b" cm="1">
        <f t="array" ref="H1381">OR(WEEKDAY(UsageTable[[#This Row],[Time]])={1,7},NOT(ISERROR(VLOOKUP(DATE(YEAR(UsageTable[[#This Row],[Time]]),MONTH(UsageTable[[#This Row],[Time]]),DAY(UsageTable[[#This Row],[Time]])),Holidays[Date],1,FALSE()))))</f>
        <v>1</v>
      </c>
      <c r="I13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4.97</v>
      </c>
      <c r="J13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2" spans="2:11" x14ac:dyDescent="0.3">
      <c r="B1382" s="32">
        <v>44171</v>
      </c>
      <c r="C1382" s="34">
        <v>44171.333333333336</v>
      </c>
      <c r="D1382" s="31">
        <v>1.25</v>
      </c>
      <c r="E1382" s="15"/>
      <c r="F1382" s="15"/>
      <c r="G1382" s="36" t="str">
        <f>TEXT(UsageTable[[#This Row],[Time]],"mm-dd")</f>
        <v>12-06</v>
      </c>
      <c r="H1382" s="36" t="b" cm="1">
        <f t="array" ref="H1382">OR(WEEKDAY(UsageTable[[#This Row],[Time]])={1,7},NOT(ISERROR(VLOOKUP(DATE(YEAR(UsageTable[[#This Row],[Time]]),MONTH(UsageTable[[#This Row],[Time]]),DAY(UsageTable[[#This Row],[Time]])),Holidays[Date],1,FALSE()))))</f>
        <v>1</v>
      </c>
      <c r="I13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13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3" spans="2:11" x14ac:dyDescent="0.3">
      <c r="B1383" s="32">
        <v>44171</v>
      </c>
      <c r="C1383" s="34">
        <v>44171.375</v>
      </c>
      <c r="D1383" s="31">
        <v>2.4</v>
      </c>
      <c r="E1383" s="15"/>
      <c r="F1383" s="15"/>
      <c r="G1383" s="36" t="str">
        <f>TEXT(UsageTable[[#This Row],[Time]],"mm-dd")</f>
        <v>12-06</v>
      </c>
      <c r="H1383" s="36" t="b" cm="1">
        <f t="array" ref="H1383">OR(WEEKDAY(UsageTable[[#This Row],[Time]])={1,7},NOT(ISERROR(VLOOKUP(DATE(YEAR(UsageTable[[#This Row],[Time]]),MONTH(UsageTable[[#This Row],[Time]]),DAY(UsageTable[[#This Row],[Time]])),Holidays[Date],1,FALSE()))))</f>
        <v>1</v>
      </c>
      <c r="I13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13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4" spans="2:11" x14ac:dyDescent="0.3">
      <c r="B1384" s="32">
        <v>44171</v>
      </c>
      <c r="C1384" s="34">
        <v>44171.416666666664</v>
      </c>
      <c r="D1384" s="31">
        <v>1.29</v>
      </c>
      <c r="E1384" s="15"/>
      <c r="F1384" s="15"/>
      <c r="G1384" s="36" t="str">
        <f>TEXT(UsageTable[[#This Row],[Time]],"mm-dd")</f>
        <v>12-06</v>
      </c>
      <c r="H1384" s="36" t="b" cm="1">
        <f t="array" ref="H1384">OR(WEEKDAY(UsageTable[[#This Row],[Time]])={1,7},NOT(ISERROR(VLOOKUP(DATE(YEAR(UsageTable[[#This Row],[Time]]),MONTH(UsageTable[[#This Row],[Time]]),DAY(UsageTable[[#This Row],[Time]])),Holidays[Date],1,FALSE()))))</f>
        <v>1</v>
      </c>
      <c r="I13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13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5" spans="2:11" x14ac:dyDescent="0.3">
      <c r="B1385" s="32">
        <v>44171</v>
      </c>
      <c r="C1385" s="34">
        <v>44171.458333333336</v>
      </c>
      <c r="D1385" s="31">
        <v>3.67</v>
      </c>
      <c r="E1385" s="15"/>
      <c r="F1385" s="15"/>
      <c r="G1385" s="36" t="str">
        <f>TEXT(UsageTable[[#This Row],[Time]],"mm-dd")</f>
        <v>12-06</v>
      </c>
      <c r="H1385" s="36" t="b" cm="1">
        <f t="array" ref="H1385">OR(WEEKDAY(UsageTable[[#This Row],[Time]])={1,7},NOT(ISERROR(VLOOKUP(DATE(YEAR(UsageTable[[#This Row],[Time]]),MONTH(UsageTable[[#This Row],[Time]]),DAY(UsageTable[[#This Row],[Time]])),Holidays[Date],1,FALSE()))))</f>
        <v>1</v>
      </c>
      <c r="I13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3.67</v>
      </c>
      <c r="J13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6" spans="2:11" x14ac:dyDescent="0.3">
      <c r="B1386" s="32">
        <v>44171</v>
      </c>
      <c r="C1386" s="34">
        <v>44171.5</v>
      </c>
      <c r="D1386" s="31">
        <v>2.33</v>
      </c>
      <c r="E1386" s="15"/>
      <c r="F1386" s="15"/>
      <c r="G1386" s="36" t="str">
        <f>TEXT(UsageTable[[#This Row],[Time]],"mm-dd")</f>
        <v>12-06</v>
      </c>
      <c r="H1386" s="36" t="b" cm="1">
        <f t="array" ref="H1386">OR(WEEKDAY(UsageTable[[#This Row],[Time]])={1,7},NOT(ISERROR(VLOOKUP(DATE(YEAR(UsageTable[[#This Row],[Time]]),MONTH(UsageTable[[#This Row],[Time]]),DAY(UsageTable[[#This Row],[Time]])),Holidays[Date],1,FALSE()))))</f>
        <v>1</v>
      </c>
      <c r="I13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2.33</v>
      </c>
      <c r="J13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7" spans="2:11" x14ac:dyDescent="0.3">
      <c r="B1387" s="32">
        <v>44171</v>
      </c>
      <c r="C1387" s="34">
        <v>44171.541666666664</v>
      </c>
      <c r="D1387" s="31">
        <v>1.73</v>
      </c>
      <c r="E1387" s="15"/>
      <c r="F1387" s="15"/>
      <c r="G1387" s="36" t="str">
        <f>TEXT(UsageTable[[#This Row],[Time]],"mm-dd")</f>
        <v>12-06</v>
      </c>
      <c r="H1387" s="36" t="b" cm="1">
        <f t="array" ref="H1387">OR(WEEKDAY(UsageTable[[#This Row],[Time]])={1,7},NOT(ISERROR(VLOOKUP(DATE(YEAR(UsageTable[[#This Row],[Time]]),MONTH(UsageTable[[#This Row],[Time]]),DAY(UsageTable[[#This Row],[Time]])),Holidays[Date],1,FALSE()))))</f>
        <v>1</v>
      </c>
      <c r="I13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13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8" spans="2:11" x14ac:dyDescent="0.3">
      <c r="B1388" s="32">
        <v>44171</v>
      </c>
      <c r="C1388" s="34">
        <v>44171.583333333336</v>
      </c>
      <c r="D1388" s="31">
        <v>1.04</v>
      </c>
      <c r="E1388" s="15"/>
      <c r="F1388" s="15"/>
      <c r="G1388" s="36" t="str">
        <f>TEXT(UsageTable[[#This Row],[Time]],"mm-dd")</f>
        <v>12-06</v>
      </c>
      <c r="H1388" s="36" t="b" cm="1">
        <f t="array" ref="H1388">OR(WEEKDAY(UsageTable[[#This Row],[Time]])={1,7},NOT(ISERROR(VLOOKUP(DATE(YEAR(UsageTable[[#This Row],[Time]]),MONTH(UsageTable[[#This Row],[Time]]),DAY(UsageTable[[#This Row],[Time]])),Holidays[Date],1,FALSE()))))</f>
        <v>1</v>
      </c>
      <c r="I13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13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89" spans="2:11" x14ac:dyDescent="0.3">
      <c r="B1389" s="32">
        <v>44171</v>
      </c>
      <c r="C1389" s="34">
        <v>44171.625</v>
      </c>
      <c r="D1389" s="31">
        <v>2.11</v>
      </c>
      <c r="E1389" s="15"/>
      <c r="F1389" s="15"/>
      <c r="G1389" s="36" t="str">
        <f>TEXT(UsageTable[[#This Row],[Time]],"mm-dd")</f>
        <v>12-06</v>
      </c>
      <c r="H1389" s="36" t="b" cm="1">
        <f t="array" ref="H1389">OR(WEEKDAY(UsageTable[[#This Row],[Time]])={1,7},NOT(ISERROR(VLOOKUP(DATE(YEAR(UsageTable[[#This Row],[Time]]),MONTH(UsageTable[[#This Row],[Time]]),DAY(UsageTable[[#This Row],[Time]])),Holidays[Date],1,FALSE()))))</f>
        <v>1</v>
      </c>
      <c r="I13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13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0" spans="2:11" x14ac:dyDescent="0.3">
      <c r="B1390" s="32">
        <v>44171</v>
      </c>
      <c r="C1390" s="34">
        <v>44171.666666666664</v>
      </c>
      <c r="D1390" s="31">
        <v>2.84</v>
      </c>
      <c r="E1390" s="15"/>
      <c r="F1390" s="15"/>
      <c r="G1390" s="36" t="str">
        <f>TEXT(UsageTable[[#This Row],[Time]],"mm-dd")</f>
        <v>12-06</v>
      </c>
      <c r="H1390" s="36" t="b" cm="1">
        <f t="array" ref="H1390">OR(WEEKDAY(UsageTable[[#This Row],[Time]])={1,7},NOT(ISERROR(VLOOKUP(DATE(YEAR(UsageTable[[#This Row],[Time]]),MONTH(UsageTable[[#This Row],[Time]]),DAY(UsageTable[[#This Row],[Time]])),Holidays[Date],1,FALSE()))))</f>
        <v>1</v>
      </c>
      <c r="I13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13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1" spans="2:11" x14ac:dyDescent="0.3">
      <c r="B1391" s="32">
        <v>44171</v>
      </c>
      <c r="C1391" s="34">
        <v>44171.708333333336</v>
      </c>
      <c r="D1391" s="31">
        <v>4.74</v>
      </c>
      <c r="E1391" s="15"/>
      <c r="F1391" s="15"/>
      <c r="G1391" s="36" t="str">
        <f>TEXT(UsageTable[[#This Row],[Time]],"mm-dd")</f>
        <v>12-06</v>
      </c>
      <c r="H1391" s="36" t="b" cm="1">
        <f t="array" ref="H1391">OR(WEEKDAY(UsageTable[[#This Row],[Time]])={1,7},NOT(ISERROR(VLOOKUP(DATE(YEAR(UsageTable[[#This Row],[Time]]),MONTH(UsageTable[[#This Row],[Time]]),DAY(UsageTable[[#This Row],[Time]])),Holidays[Date],1,FALSE()))))</f>
        <v>1</v>
      </c>
      <c r="I13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4.74</v>
      </c>
      <c r="J13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2" spans="2:11" x14ac:dyDescent="0.3">
      <c r="B1392" s="32">
        <v>44171</v>
      </c>
      <c r="C1392" s="34">
        <v>44171.75</v>
      </c>
      <c r="D1392" s="31">
        <v>3.38</v>
      </c>
      <c r="E1392" s="15"/>
      <c r="F1392" s="15"/>
      <c r="G1392" s="36" t="str">
        <f>TEXT(UsageTable[[#This Row],[Time]],"mm-dd")</f>
        <v>12-06</v>
      </c>
      <c r="H1392" s="36" t="b" cm="1">
        <f t="array" ref="H1392">OR(WEEKDAY(UsageTable[[#This Row],[Time]])={1,7},NOT(ISERROR(VLOOKUP(DATE(YEAR(UsageTable[[#This Row],[Time]]),MONTH(UsageTable[[#This Row],[Time]]),DAY(UsageTable[[#This Row],[Time]])),Holidays[Date],1,FALSE()))))</f>
        <v>1</v>
      </c>
      <c r="I13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3.38</v>
      </c>
      <c r="J13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3" spans="2:11" x14ac:dyDescent="0.3">
      <c r="B1393" s="32">
        <v>44171</v>
      </c>
      <c r="C1393" s="34">
        <v>44171.791666666664</v>
      </c>
      <c r="D1393" s="31">
        <v>1.74</v>
      </c>
      <c r="E1393" s="15"/>
      <c r="F1393" s="15"/>
      <c r="G1393" s="36" t="str">
        <f>TEXT(UsageTable[[#This Row],[Time]],"mm-dd")</f>
        <v>12-06</v>
      </c>
      <c r="H1393" s="36" t="b" cm="1">
        <f t="array" ref="H1393">OR(WEEKDAY(UsageTable[[#This Row],[Time]])={1,7},NOT(ISERROR(VLOOKUP(DATE(YEAR(UsageTable[[#This Row],[Time]]),MONTH(UsageTable[[#This Row],[Time]]),DAY(UsageTable[[#This Row],[Time]])),Holidays[Date],1,FALSE()))))</f>
        <v>1</v>
      </c>
      <c r="I13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13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4" spans="2:11" x14ac:dyDescent="0.3">
      <c r="B1394" s="32">
        <v>44171</v>
      </c>
      <c r="C1394" s="34">
        <v>44171.833333333336</v>
      </c>
      <c r="D1394" s="31">
        <v>1.33</v>
      </c>
      <c r="E1394" s="15"/>
      <c r="F1394" s="15"/>
      <c r="G1394" s="36" t="str">
        <f>TEXT(UsageTable[[#This Row],[Time]],"mm-dd")</f>
        <v>12-06</v>
      </c>
      <c r="H1394" s="36" t="b" cm="1">
        <f t="array" ref="H1394">OR(WEEKDAY(UsageTable[[#This Row],[Time]])={1,7},NOT(ISERROR(VLOOKUP(DATE(YEAR(UsageTable[[#This Row],[Time]]),MONTH(UsageTable[[#This Row],[Time]]),DAY(UsageTable[[#This Row],[Time]])),Holidays[Date],1,FALSE()))))</f>
        <v>1</v>
      </c>
      <c r="I13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13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5" spans="2:11" x14ac:dyDescent="0.3">
      <c r="B1395" s="32">
        <v>44171</v>
      </c>
      <c r="C1395" s="34">
        <v>44171.875</v>
      </c>
      <c r="D1395" s="31">
        <v>0.54</v>
      </c>
      <c r="E1395" s="15"/>
      <c r="F1395" s="15"/>
      <c r="G1395" s="36" t="str">
        <f>TEXT(UsageTable[[#This Row],[Time]],"mm-dd")</f>
        <v>12-06</v>
      </c>
      <c r="H1395" s="36" t="b" cm="1">
        <f t="array" ref="H1395">OR(WEEKDAY(UsageTable[[#This Row],[Time]])={1,7},NOT(ISERROR(VLOOKUP(DATE(YEAR(UsageTable[[#This Row],[Time]]),MONTH(UsageTable[[#This Row],[Time]]),DAY(UsageTable[[#This Row],[Time]])),Holidays[Date],1,FALSE()))))</f>
        <v>1</v>
      </c>
      <c r="I13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13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6" spans="2:11" x14ac:dyDescent="0.3">
      <c r="B1396" s="32">
        <v>44171</v>
      </c>
      <c r="C1396" s="34">
        <v>44171.916666666664</v>
      </c>
      <c r="D1396" s="31">
        <v>1</v>
      </c>
      <c r="E1396" s="15"/>
      <c r="F1396" s="15"/>
      <c r="G1396" s="36" t="str">
        <f>TEXT(UsageTable[[#This Row],[Time]],"mm-dd")</f>
        <v>12-06</v>
      </c>
      <c r="H1396" s="36" t="b" cm="1">
        <f t="array" ref="H1396">OR(WEEKDAY(UsageTable[[#This Row],[Time]])={1,7},NOT(ISERROR(VLOOKUP(DATE(YEAR(UsageTable[[#This Row],[Time]]),MONTH(UsageTable[[#This Row],[Time]]),DAY(UsageTable[[#This Row],[Time]])),Holidays[Date],1,FALSE()))))</f>
        <v>1</v>
      </c>
      <c r="I13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13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7" spans="2:11" x14ac:dyDescent="0.3">
      <c r="B1397" s="32">
        <v>44171</v>
      </c>
      <c r="C1397" s="34">
        <v>44171.958333333336</v>
      </c>
      <c r="D1397" s="31">
        <v>0.37</v>
      </c>
      <c r="E1397" s="15"/>
      <c r="F1397" s="15"/>
      <c r="G1397" s="36" t="str">
        <f>TEXT(UsageTable[[#This Row],[Time]],"mm-dd")</f>
        <v>12-06</v>
      </c>
      <c r="H1397" s="36" t="b" cm="1">
        <f t="array" ref="H1397">OR(WEEKDAY(UsageTable[[#This Row],[Time]])={1,7},NOT(ISERROR(VLOOKUP(DATE(YEAR(UsageTable[[#This Row],[Time]]),MONTH(UsageTable[[#This Row],[Time]]),DAY(UsageTable[[#This Row],[Time]])),Holidays[Date],1,FALSE()))))</f>
        <v>1</v>
      </c>
      <c r="I13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3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8" spans="2:11" x14ac:dyDescent="0.3">
      <c r="B1398" s="32">
        <v>44172</v>
      </c>
      <c r="C1398" s="34">
        <v>44172</v>
      </c>
      <c r="D1398" s="31">
        <v>0.34</v>
      </c>
      <c r="E1398" s="15"/>
      <c r="F1398" s="15"/>
      <c r="G1398" s="36" t="str">
        <f>TEXT(UsageTable[[#This Row],[Time]],"mm-dd")</f>
        <v>12-07</v>
      </c>
      <c r="H1398" s="36" t="b" cm="1">
        <f t="array" ref="H1398">OR(WEEKDAY(UsageTable[[#This Row],[Time]])={1,7},NOT(ISERROR(VLOOKUP(DATE(YEAR(UsageTable[[#This Row],[Time]]),MONTH(UsageTable[[#This Row],[Time]]),DAY(UsageTable[[#This Row],[Time]])),Holidays[Date],1,FALSE()))))</f>
        <v>0</v>
      </c>
      <c r="I13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3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399" spans="2:11" x14ac:dyDescent="0.3">
      <c r="B1399" s="32">
        <v>44172</v>
      </c>
      <c r="C1399" s="34">
        <v>44172.041666666664</v>
      </c>
      <c r="D1399" s="31">
        <v>0.81</v>
      </c>
      <c r="E1399" s="15"/>
      <c r="F1399" s="15"/>
      <c r="G1399" s="36" t="str">
        <f>TEXT(UsageTable[[#This Row],[Time]],"mm-dd")</f>
        <v>12-07</v>
      </c>
      <c r="H1399" s="36" t="b" cm="1">
        <f t="array" ref="H1399">OR(WEEKDAY(UsageTable[[#This Row],[Time]])={1,7},NOT(ISERROR(VLOOKUP(DATE(YEAR(UsageTable[[#This Row],[Time]]),MONTH(UsageTable[[#This Row],[Time]]),DAY(UsageTable[[#This Row],[Time]])),Holidays[Date],1,FALSE()))))</f>
        <v>0</v>
      </c>
      <c r="I13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3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3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0" spans="2:11" x14ac:dyDescent="0.3">
      <c r="B1400" s="32">
        <v>44172</v>
      </c>
      <c r="C1400" s="34">
        <v>44172.083333333336</v>
      </c>
      <c r="D1400" s="31">
        <v>0.3</v>
      </c>
      <c r="E1400" s="15"/>
      <c r="F1400" s="15"/>
      <c r="G1400" s="36" t="str">
        <f>TEXT(UsageTable[[#This Row],[Time]],"mm-dd")</f>
        <v>12-07</v>
      </c>
      <c r="H1400" s="36" t="b" cm="1">
        <f t="array" ref="H1400">OR(WEEKDAY(UsageTable[[#This Row],[Time]])={1,7},NOT(ISERROR(VLOOKUP(DATE(YEAR(UsageTable[[#This Row],[Time]]),MONTH(UsageTable[[#This Row],[Time]]),DAY(UsageTable[[#This Row],[Time]])),Holidays[Date],1,FALSE()))))</f>
        <v>0</v>
      </c>
      <c r="I14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4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1" spans="2:11" x14ac:dyDescent="0.3">
      <c r="B1401" s="32">
        <v>44172</v>
      </c>
      <c r="C1401" s="34">
        <v>44172.125</v>
      </c>
      <c r="D1401" s="31">
        <v>0.37</v>
      </c>
      <c r="E1401" s="15"/>
      <c r="F1401" s="15"/>
      <c r="G1401" s="36" t="str">
        <f>TEXT(UsageTable[[#This Row],[Time]],"mm-dd")</f>
        <v>12-07</v>
      </c>
      <c r="H1401" s="36" t="b" cm="1">
        <f t="array" ref="H1401">OR(WEEKDAY(UsageTable[[#This Row],[Time]])={1,7},NOT(ISERROR(VLOOKUP(DATE(YEAR(UsageTable[[#This Row],[Time]]),MONTH(UsageTable[[#This Row],[Time]]),DAY(UsageTable[[#This Row],[Time]])),Holidays[Date],1,FALSE()))))</f>
        <v>0</v>
      </c>
      <c r="I14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4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2" spans="2:11" x14ac:dyDescent="0.3">
      <c r="B1402" s="32">
        <v>44172</v>
      </c>
      <c r="C1402" s="34">
        <v>44172.166666666664</v>
      </c>
      <c r="D1402" s="31">
        <v>0.76</v>
      </c>
      <c r="E1402" s="15"/>
      <c r="F1402" s="15"/>
      <c r="G1402" s="36" t="str">
        <f>TEXT(UsageTable[[#This Row],[Time]],"mm-dd")</f>
        <v>12-07</v>
      </c>
      <c r="H1402" s="36" t="b" cm="1">
        <f t="array" ref="H1402">OR(WEEKDAY(UsageTable[[#This Row],[Time]])={1,7},NOT(ISERROR(VLOOKUP(DATE(YEAR(UsageTable[[#This Row],[Time]]),MONTH(UsageTable[[#This Row],[Time]]),DAY(UsageTable[[#This Row],[Time]])),Holidays[Date],1,FALSE()))))</f>
        <v>0</v>
      </c>
      <c r="I14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4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3" spans="2:11" x14ac:dyDescent="0.3">
      <c r="B1403" s="32">
        <v>44172</v>
      </c>
      <c r="C1403" s="34">
        <v>44172.208333333336</v>
      </c>
      <c r="D1403" s="31">
        <v>1.35</v>
      </c>
      <c r="E1403" s="15"/>
      <c r="F1403" s="15"/>
      <c r="G1403" s="36" t="str">
        <f>TEXT(UsageTable[[#This Row],[Time]],"mm-dd")</f>
        <v>12-07</v>
      </c>
      <c r="H1403" s="36" t="b" cm="1">
        <f t="array" ref="H1403">OR(WEEKDAY(UsageTable[[#This Row],[Time]])={1,7},NOT(ISERROR(VLOOKUP(DATE(YEAR(UsageTable[[#This Row],[Time]]),MONTH(UsageTable[[#This Row],[Time]]),DAY(UsageTable[[#This Row],[Time]])),Holidays[Date],1,FALSE()))))</f>
        <v>0</v>
      </c>
      <c r="I14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14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4" spans="2:11" x14ac:dyDescent="0.3">
      <c r="B1404" s="32">
        <v>44172</v>
      </c>
      <c r="C1404" s="34">
        <v>44172.25</v>
      </c>
      <c r="D1404" s="31">
        <v>3.45</v>
      </c>
      <c r="E1404" s="15"/>
      <c r="F1404" s="15"/>
      <c r="G1404" s="36" t="str">
        <f>TEXT(UsageTable[[#This Row],[Time]],"mm-dd")</f>
        <v>12-07</v>
      </c>
      <c r="H1404" s="36" t="b" cm="1">
        <f t="array" ref="H1404">OR(WEEKDAY(UsageTable[[#This Row],[Time]])={1,7},NOT(ISERROR(VLOOKUP(DATE(YEAR(UsageTable[[#This Row],[Time]]),MONTH(UsageTable[[#This Row],[Time]]),DAY(UsageTable[[#This Row],[Time]])),Holidays[Date],1,FALSE()))))</f>
        <v>0</v>
      </c>
      <c r="I14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3.45</v>
      </c>
      <c r="J14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05" spans="2:11" x14ac:dyDescent="0.3">
      <c r="B1405" s="32">
        <v>44172</v>
      </c>
      <c r="C1405" s="34">
        <v>44172.291666666664</v>
      </c>
      <c r="D1405" s="31">
        <v>2.79</v>
      </c>
      <c r="E1405" s="15"/>
      <c r="F1405" s="15"/>
      <c r="G1405" s="36" t="str">
        <f>TEXT(UsageTable[[#This Row],[Time]],"mm-dd")</f>
        <v>12-07</v>
      </c>
      <c r="H1405" s="36" t="b" cm="1">
        <f t="array" ref="H1405">OR(WEEKDAY(UsageTable[[#This Row],[Time]])={1,7},NOT(ISERROR(VLOOKUP(DATE(YEAR(UsageTable[[#This Row],[Time]]),MONTH(UsageTable[[#This Row],[Time]]),DAY(UsageTable[[#This Row],[Time]])),Holidays[Date],1,FALSE()))))</f>
        <v>0</v>
      </c>
      <c r="I14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2.79</v>
      </c>
    </row>
    <row r="1406" spans="2:11" x14ac:dyDescent="0.3">
      <c r="B1406" s="32">
        <v>44172</v>
      </c>
      <c r="C1406" s="34">
        <v>44172.333333333336</v>
      </c>
      <c r="D1406" s="31">
        <v>3.28</v>
      </c>
      <c r="E1406" s="15"/>
      <c r="F1406" s="15"/>
      <c r="G1406" s="36" t="str">
        <f>TEXT(UsageTable[[#This Row],[Time]],"mm-dd")</f>
        <v>12-07</v>
      </c>
      <c r="H1406" s="36" t="b" cm="1">
        <f t="array" ref="H1406">OR(WEEKDAY(UsageTable[[#This Row],[Time]])={1,7},NOT(ISERROR(VLOOKUP(DATE(YEAR(UsageTable[[#This Row],[Time]]),MONTH(UsageTable[[#This Row],[Time]]),DAY(UsageTable[[#This Row],[Time]])),Holidays[Date],1,FALSE()))))</f>
        <v>0</v>
      </c>
      <c r="I14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3.28</v>
      </c>
    </row>
    <row r="1407" spans="2:11" x14ac:dyDescent="0.3">
      <c r="B1407" s="32">
        <v>44172</v>
      </c>
      <c r="C1407" s="34">
        <v>44172.375</v>
      </c>
      <c r="D1407" s="31">
        <v>1.81</v>
      </c>
      <c r="E1407" s="15"/>
      <c r="F1407" s="15"/>
      <c r="G1407" s="36" t="str">
        <f>TEXT(UsageTable[[#This Row],[Time]],"mm-dd")</f>
        <v>12-07</v>
      </c>
      <c r="H1407" s="36" t="b" cm="1">
        <f t="array" ref="H1407">OR(WEEKDAY(UsageTable[[#This Row],[Time]])={1,7},NOT(ISERROR(VLOOKUP(DATE(YEAR(UsageTable[[#This Row],[Time]]),MONTH(UsageTable[[#This Row],[Time]]),DAY(UsageTable[[#This Row],[Time]])),Holidays[Date],1,FALSE()))))</f>
        <v>0</v>
      </c>
      <c r="I14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1.81</v>
      </c>
    </row>
    <row r="1408" spans="2:11" x14ac:dyDescent="0.3">
      <c r="B1408" s="32">
        <v>44172</v>
      </c>
      <c r="C1408" s="34">
        <v>44172.416666666664</v>
      </c>
      <c r="D1408" s="31">
        <v>1.84</v>
      </c>
      <c r="E1408" s="15"/>
      <c r="F1408" s="15"/>
      <c r="G1408" s="36" t="str">
        <f>TEXT(UsageTable[[#This Row],[Time]],"mm-dd")</f>
        <v>12-07</v>
      </c>
      <c r="H1408" s="36" t="b" cm="1">
        <f t="array" ref="H1408">OR(WEEKDAY(UsageTable[[#This Row],[Time]])={1,7},NOT(ISERROR(VLOOKUP(DATE(YEAR(UsageTable[[#This Row],[Time]]),MONTH(UsageTable[[#This Row],[Time]]),DAY(UsageTable[[#This Row],[Time]])),Holidays[Date],1,FALSE()))))</f>
        <v>0</v>
      </c>
      <c r="I14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1.84</v>
      </c>
    </row>
    <row r="1409" spans="2:11" x14ac:dyDescent="0.3">
      <c r="B1409" s="32">
        <v>44172</v>
      </c>
      <c r="C1409" s="34">
        <v>44172.458333333336</v>
      </c>
      <c r="D1409" s="31">
        <v>2.48</v>
      </c>
      <c r="E1409" s="15"/>
      <c r="F1409" s="15"/>
      <c r="G1409" s="36" t="str">
        <f>TEXT(UsageTable[[#This Row],[Time]],"mm-dd")</f>
        <v>12-07</v>
      </c>
      <c r="H1409" s="36" t="b" cm="1">
        <f t="array" ref="H1409">OR(WEEKDAY(UsageTable[[#This Row],[Time]])={1,7},NOT(ISERROR(VLOOKUP(DATE(YEAR(UsageTable[[#This Row],[Time]]),MONTH(UsageTable[[#This Row],[Time]]),DAY(UsageTable[[#This Row],[Time]])),Holidays[Date],1,FALSE()))))</f>
        <v>0</v>
      </c>
      <c r="I14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2.48</v>
      </c>
      <c r="K14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0" spans="2:11" x14ac:dyDescent="0.3">
      <c r="B1410" s="32">
        <v>44172</v>
      </c>
      <c r="C1410" s="34">
        <v>44172.5</v>
      </c>
      <c r="D1410" s="31">
        <v>1.17</v>
      </c>
      <c r="E1410" s="15"/>
      <c r="F1410" s="15"/>
      <c r="G1410" s="36" t="str">
        <f>TEXT(UsageTable[[#This Row],[Time]],"mm-dd")</f>
        <v>12-07</v>
      </c>
      <c r="H1410" s="36" t="b" cm="1">
        <f t="array" ref="H1410">OR(WEEKDAY(UsageTable[[#This Row],[Time]])={1,7},NOT(ISERROR(VLOOKUP(DATE(YEAR(UsageTable[[#This Row],[Time]]),MONTH(UsageTable[[#This Row],[Time]]),DAY(UsageTable[[#This Row],[Time]])),Holidays[Date],1,FALSE()))))</f>
        <v>0</v>
      </c>
      <c r="I14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14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1" spans="2:11" x14ac:dyDescent="0.3">
      <c r="B1411" s="32">
        <v>44172</v>
      </c>
      <c r="C1411" s="34">
        <v>44172.541666666664</v>
      </c>
      <c r="D1411" s="31">
        <v>1.69</v>
      </c>
      <c r="E1411" s="15"/>
      <c r="F1411" s="15"/>
      <c r="G1411" s="36" t="str">
        <f>TEXT(UsageTable[[#This Row],[Time]],"mm-dd")</f>
        <v>12-07</v>
      </c>
      <c r="H1411" s="36" t="b" cm="1">
        <f t="array" ref="H1411">OR(WEEKDAY(UsageTable[[#This Row],[Time]])={1,7},NOT(ISERROR(VLOOKUP(DATE(YEAR(UsageTable[[#This Row],[Time]]),MONTH(UsageTable[[#This Row],[Time]]),DAY(UsageTable[[#This Row],[Time]])),Holidays[Date],1,FALSE()))))</f>
        <v>0</v>
      </c>
      <c r="I14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1.69</v>
      </c>
      <c r="K14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2" spans="2:11" x14ac:dyDescent="0.3">
      <c r="B1412" s="32">
        <v>44172</v>
      </c>
      <c r="C1412" s="34">
        <v>44172.583333333336</v>
      </c>
      <c r="D1412" s="31">
        <v>1.5</v>
      </c>
      <c r="E1412" s="15"/>
      <c r="F1412" s="15"/>
      <c r="G1412" s="36" t="str">
        <f>TEXT(UsageTable[[#This Row],[Time]],"mm-dd")</f>
        <v>12-07</v>
      </c>
      <c r="H1412" s="36" t="b" cm="1">
        <f t="array" ref="H1412">OR(WEEKDAY(UsageTable[[#This Row],[Time]])={1,7},NOT(ISERROR(VLOOKUP(DATE(YEAR(UsageTable[[#This Row],[Time]]),MONTH(UsageTable[[#This Row],[Time]]),DAY(UsageTable[[#This Row],[Time]])),Holidays[Date],1,FALSE()))))</f>
        <v>0</v>
      </c>
      <c r="I14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14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3" spans="2:11" x14ac:dyDescent="0.3">
      <c r="B1413" s="32">
        <v>44172</v>
      </c>
      <c r="C1413" s="34">
        <v>44172.625</v>
      </c>
      <c r="D1413" s="31">
        <v>1.66</v>
      </c>
      <c r="E1413" s="15"/>
      <c r="F1413" s="15"/>
      <c r="G1413" s="36" t="str">
        <f>TEXT(UsageTable[[#This Row],[Time]],"mm-dd")</f>
        <v>12-07</v>
      </c>
      <c r="H1413" s="36" t="b" cm="1">
        <f t="array" ref="H1413">OR(WEEKDAY(UsageTable[[#This Row],[Time]])={1,7},NOT(ISERROR(VLOOKUP(DATE(YEAR(UsageTable[[#This Row],[Time]]),MONTH(UsageTable[[#This Row],[Time]]),DAY(UsageTable[[#This Row],[Time]])),Holidays[Date],1,FALSE()))))</f>
        <v>0</v>
      </c>
      <c r="I14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14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4" spans="2:11" x14ac:dyDescent="0.3">
      <c r="B1414" s="32">
        <v>44172</v>
      </c>
      <c r="C1414" s="34">
        <v>44172.666666666664</v>
      </c>
      <c r="D1414" s="31">
        <v>3.54</v>
      </c>
      <c r="E1414" s="15"/>
      <c r="F1414" s="15"/>
      <c r="G1414" s="36" t="str">
        <f>TEXT(UsageTable[[#This Row],[Time]],"mm-dd")</f>
        <v>12-07</v>
      </c>
      <c r="H1414" s="36" t="b" cm="1">
        <f t="array" ref="H1414">OR(WEEKDAY(UsageTable[[#This Row],[Time]])={1,7},NOT(ISERROR(VLOOKUP(DATE(YEAR(UsageTable[[#This Row],[Time]]),MONTH(UsageTable[[#This Row],[Time]]),DAY(UsageTable[[#This Row],[Time]])),Holidays[Date],1,FALSE()))))</f>
        <v>0</v>
      </c>
      <c r="I14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3.54</v>
      </c>
      <c r="K14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5" spans="2:11" x14ac:dyDescent="0.3">
      <c r="B1415" s="32">
        <v>44172</v>
      </c>
      <c r="C1415" s="34">
        <v>44172.708333333336</v>
      </c>
      <c r="D1415" s="31">
        <v>1.73</v>
      </c>
      <c r="E1415" s="15"/>
      <c r="F1415" s="15"/>
      <c r="G1415" s="36" t="str">
        <f>TEXT(UsageTable[[#This Row],[Time]],"mm-dd")</f>
        <v>12-07</v>
      </c>
      <c r="H1415" s="36" t="b" cm="1">
        <f t="array" ref="H1415">OR(WEEKDAY(UsageTable[[#This Row],[Time]])={1,7},NOT(ISERROR(VLOOKUP(DATE(YEAR(UsageTable[[#This Row],[Time]]),MONTH(UsageTable[[#This Row],[Time]]),DAY(UsageTable[[#This Row],[Time]])),Holidays[Date],1,FALSE()))))</f>
        <v>0</v>
      </c>
      <c r="I14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1.73</v>
      </c>
    </row>
    <row r="1416" spans="2:11" x14ac:dyDescent="0.3">
      <c r="B1416" s="32">
        <v>44172</v>
      </c>
      <c r="C1416" s="34">
        <v>44172.75</v>
      </c>
      <c r="D1416" s="31">
        <v>2.5499999999999998</v>
      </c>
      <c r="E1416" s="15"/>
      <c r="F1416" s="15"/>
      <c r="G1416" s="36" t="str">
        <f>TEXT(UsageTable[[#This Row],[Time]],"mm-dd")</f>
        <v>12-07</v>
      </c>
      <c r="H1416" s="36" t="b" cm="1">
        <f t="array" ref="H1416">OR(WEEKDAY(UsageTable[[#This Row],[Time]])={1,7},NOT(ISERROR(VLOOKUP(DATE(YEAR(UsageTable[[#This Row],[Time]]),MONTH(UsageTable[[#This Row],[Time]]),DAY(UsageTable[[#This Row],[Time]])),Holidays[Date],1,FALSE()))))</f>
        <v>0</v>
      </c>
      <c r="I14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2.5499999999999998</v>
      </c>
    </row>
    <row r="1417" spans="2:11" x14ac:dyDescent="0.3">
      <c r="B1417" s="32">
        <v>44172</v>
      </c>
      <c r="C1417" s="34">
        <v>44172.791666666664</v>
      </c>
      <c r="D1417" s="31">
        <v>1.77</v>
      </c>
      <c r="E1417" s="15"/>
      <c r="F1417" s="15"/>
      <c r="G1417" s="36" t="str">
        <f>TEXT(UsageTable[[#This Row],[Time]],"mm-dd")</f>
        <v>12-07</v>
      </c>
      <c r="H1417" s="36" t="b" cm="1">
        <f t="array" ref="H1417">OR(WEEKDAY(UsageTable[[#This Row],[Time]])={1,7},NOT(ISERROR(VLOOKUP(DATE(YEAR(UsageTable[[#This Row],[Time]]),MONTH(UsageTable[[#This Row],[Time]]),DAY(UsageTable[[#This Row],[Time]])),Holidays[Date],1,FALSE()))))</f>
        <v>0</v>
      </c>
      <c r="I14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14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8" spans="2:11" x14ac:dyDescent="0.3">
      <c r="B1418" s="32">
        <v>44172</v>
      </c>
      <c r="C1418" s="34">
        <v>44172.833333333336</v>
      </c>
      <c r="D1418" s="31">
        <v>1.5</v>
      </c>
      <c r="E1418" s="15"/>
      <c r="F1418" s="15"/>
      <c r="G1418" s="36" t="str">
        <f>TEXT(UsageTable[[#This Row],[Time]],"mm-dd")</f>
        <v>12-07</v>
      </c>
      <c r="H1418" s="36" t="b" cm="1">
        <f t="array" ref="H1418">OR(WEEKDAY(UsageTable[[#This Row],[Time]])={1,7},NOT(ISERROR(VLOOKUP(DATE(YEAR(UsageTable[[#This Row],[Time]]),MONTH(UsageTable[[#This Row],[Time]]),DAY(UsageTable[[#This Row],[Time]])),Holidays[Date],1,FALSE()))))</f>
        <v>0</v>
      </c>
      <c r="I14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14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19" spans="2:11" x14ac:dyDescent="0.3">
      <c r="B1419" s="32">
        <v>44172</v>
      </c>
      <c r="C1419" s="34">
        <v>44172.875</v>
      </c>
      <c r="D1419" s="31">
        <v>0.54</v>
      </c>
      <c r="E1419" s="15"/>
      <c r="F1419" s="15"/>
      <c r="G1419" s="36" t="str">
        <f>TEXT(UsageTable[[#This Row],[Time]],"mm-dd")</f>
        <v>12-07</v>
      </c>
      <c r="H1419" s="36" t="b" cm="1">
        <f t="array" ref="H1419">OR(WEEKDAY(UsageTable[[#This Row],[Time]])={1,7},NOT(ISERROR(VLOOKUP(DATE(YEAR(UsageTable[[#This Row],[Time]]),MONTH(UsageTable[[#This Row],[Time]]),DAY(UsageTable[[#This Row],[Time]])),Holidays[Date],1,FALSE()))))</f>
        <v>0</v>
      </c>
      <c r="I14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14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0" spans="2:11" x14ac:dyDescent="0.3">
      <c r="B1420" s="32">
        <v>44172</v>
      </c>
      <c r="C1420" s="34">
        <v>44172.916666666664</v>
      </c>
      <c r="D1420" s="31">
        <v>0.91</v>
      </c>
      <c r="E1420" s="15"/>
      <c r="F1420" s="15"/>
      <c r="G1420" s="36" t="str">
        <f>TEXT(UsageTable[[#This Row],[Time]],"mm-dd")</f>
        <v>12-07</v>
      </c>
      <c r="H1420" s="36" t="b" cm="1">
        <f t="array" ref="H1420">OR(WEEKDAY(UsageTable[[#This Row],[Time]])={1,7},NOT(ISERROR(VLOOKUP(DATE(YEAR(UsageTable[[#This Row],[Time]]),MONTH(UsageTable[[#This Row],[Time]]),DAY(UsageTable[[#This Row],[Time]])),Holidays[Date],1,FALSE()))))</f>
        <v>0</v>
      </c>
      <c r="I14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14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1" spans="2:11" x14ac:dyDescent="0.3">
      <c r="B1421" s="32">
        <v>44172</v>
      </c>
      <c r="C1421" s="34">
        <v>44172.958333333336</v>
      </c>
      <c r="D1421" s="31">
        <v>0.48</v>
      </c>
      <c r="E1421" s="15"/>
      <c r="F1421" s="15"/>
      <c r="G1421" s="36" t="str">
        <f>TEXT(UsageTable[[#This Row],[Time]],"mm-dd")</f>
        <v>12-07</v>
      </c>
      <c r="H1421" s="36" t="b" cm="1">
        <f t="array" ref="H1421">OR(WEEKDAY(UsageTable[[#This Row],[Time]])={1,7},NOT(ISERROR(VLOOKUP(DATE(YEAR(UsageTable[[#This Row],[Time]]),MONTH(UsageTable[[#This Row],[Time]]),DAY(UsageTable[[#This Row],[Time]])),Holidays[Date],1,FALSE()))))</f>
        <v>0</v>
      </c>
      <c r="I14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14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2" spans="2:11" x14ac:dyDescent="0.3">
      <c r="B1422" s="32">
        <v>44173</v>
      </c>
      <c r="C1422" s="34">
        <v>44173</v>
      </c>
      <c r="D1422" s="31">
        <v>0.72</v>
      </c>
      <c r="E1422" s="15"/>
      <c r="F1422" s="15"/>
      <c r="G1422" s="36" t="str">
        <f>TEXT(UsageTable[[#This Row],[Time]],"mm-dd")</f>
        <v>12-08</v>
      </c>
      <c r="H1422" s="36" t="b" cm="1">
        <f t="array" ref="H1422">OR(WEEKDAY(UsageTable[[#This Row],[Time]])={1,7},NOT(ISERROR(VLOOKUP(DATE(YEAR(UsageTable[[#This Row],[Time]]),MONTH(UsageTable[[#This Row],[Time]]),DAY(UsageTable[[#This Row],[Time]])),Holidays[Date],1,FALSE()))))</f>
        <v>0</v>
      </c>
      <c r="I14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14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3" spans="2:11" x14ac:dyDescent="0.3">
      <c r="B1423" s="32">
        <v>44173</v>
      </c>
      <c r="C1423" s="34">
        <v>44173.041666666664</v>
      </c>
      <c r="D1423" s="31">
        <v>0.38</v>
      </c>
      <c r="E1423" s="15"/>
      <c r="F1423" s="15"/>
      <c r="G1423" s="36" t="str">
        <f>TEXT(UsageTable[[#This Row],[Time]],"mm-dd")</f>
        <v>12-08</v>
      </c>
      <c r="H1423" s="36" t="b" cm="1">
        <f t="array" ref="H1423">OR(WEEKDAY(UsageTable[[#This Row],[Time]])={1,7},NOT(ISERROR(VLOOKUP(DATE(YEAR(UsageTable[[#This Row],[Time]]),MONTH(UsageTable[[#This Row],[Time]]),DAY(UsageTable[[#This Row],[Time]])),Holidays[Date],1,FALSE()))))</f>
        <v>0</v>
      </c>
      <c r="I14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4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4" spans="2:11" x14ac:dyDescent="0.3">
      <c r="B1424" s="32">
        <v>44173</v>
      </c>
      <c r="C1424" s="34">
        <v>44173.083333333336</v>
      </c>
      <c r="D1424" s="31">
        <v>0.32</v>
      </c>
      <c r="E1424" s="15"/>
      <c r="F1424" s="15"/>
      <c r="G1424" s="36" t="str">
        <f>TEXT(UsageTable[[#This Row],[Time]],"mm-dd")</f>
        <v>12-08</v>
      </c>
      <c r="H1424" s="36" t="b" cm="1">
        <f t="array" ref="H1424">OR(WEEKDAY(UsageTable[[#This Row],[Time]])={1,7},NOT(ISERROR(VLOOKUP(DATE(YEAR(UsageTable[[#This Row],[Time]]),MONTH(UsageTable[[#This Row],[Time]]),DAY(UsageTable[[#This Row],[Time]])),Holidays[Date],1,FALSE()))))</f>
        <v>0</v>
      </c>
      <c r="I14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4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5" spans="2:11" x14ac:dyDescent="0.3">
      <c r="B1425" s="32">
        <v>44173</v>
      </c>
      <c r="C1425" s="34">
        <v>44173.125</v>
      </c>
      <c r="D1425" s="31">
        <v>0.77</v>
      </c>
      <c r="E1425" s="15"/>
      <c r="F1425" s="15"/>
      <c r="G1425" s="36" t="str">
        <f>TEXT(UsageTable[[#This Row],[Time]],"mm-dd")</f>
        <v>12-08</v>
      </c>
      <c r="H1425" s="36" t="b" cm="1">
        <f t="array" ref="H1425">OR(WEEKDAY(UsageTable[[#This Row],[Time]])={1,7},NOT(ISERROR(VLOOKUP(DATE(YEAR(UsageTable[[#This Row],[Time]]),MONTH(UsageTable[[#This Row],[Time]]),DAY(UsageTable[[#This Row],[Time]])),Holidays[Date],1,FALSE()))))</f>
        <v>0</v>
      </c>
      <c r="I14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14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6" spans="2:11" x14ac:dyDescent="0.3">
      <c r="B1426" s="32">
        <v>44173</v>
      </c>
      <c r="C1426" s="34">
        <v>44173.166666666664</v>
      </c>
      <c r="D1426" s="31">
        <v>0.33</v>
      </c>
      <c r="E1426" s="15"/>
      <c r="F1426" s="15"/>
      <c r="G1426" s="36" t="str">
        <f>TEXT(UsageTable[[#This Row],[Time]],"mm-dd")</f>
        <v>12-08</v>
      </c>
      <c r="H1426" s="36" t="b" cm="1">
        <f t="array" ref="H1426">OR(WEEKDAY(UsageTable[[#This Row],[Time]])={1,7},NOT(ISERROR(VLOOKUP(DATE(YEAR(UsageTable[[#This Row],[Time]]),MONTH(UsageTable[[#This Row],[Time]]),DAY(UsageTable[[#This Row],[Time]])),Holidays[Date],1,FALSE()))))</f>
        <v>0</v>
      </c>
      <c r="I14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4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7" spans="2:11" x14ac:dyDescent="0.3">
      <c r="B1427" s="32">
        <v>44173</v>
      </c>
      <c r="C1427" s="34">
        <v>44173.208333333336</v>
      </c>
      <c r="D1427" s="31">
        <v>1.42</v>
      </c>
      <c r="E1427" s="15"/>
      <c r="F1427" s="15"/>
      <c r="G1427" s="36" t="str">
        <f>TEXT(UsageTable[[#This Row],[Time]],"mm-dd")</f>
        <v>12-08</v>
      </c>
      <c r="H1427" s="36" t="b" cm="1">
        <f t="array" ref="H1427">OR(WEEKDAY(UsageTable[[#This Row],[Time]])={1,7},NOT(ISERROR(VLOOKUP(DATE(YEAR(UsageTable[[#This Row],[Time]]),MONTH(UsageTable[[#This Row],[Time]]),DAY(UsageTable[[#This Row],[Time]])),Holidays[Date],1,FALSE()))))</f>
        <v>0</v>
      </c>
      <c r="I14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14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8" spans="2:11" x14ac:dyDescent="0.3">
      <c r="B1428" s="32">
        <v>44173</v>
      </c>
      <c r="C1428" s="34">
        <v>44173.25</v>
      </c>
      <c r="D1428" s="31">
        <v>1.79</v>
      </c>
      <c r="E1428" s="15"/>
      <c r="F1428" s="15"/>
      <c r="G1428" s="36" t="str">
        <f>TEXT(UsageTable[[#This Row],[Time]],"mm-dd")</f>
        <v>12-08</v>
      </c>
      <c r="H1428" s="36" t="b" cm="1">
        <f t="array" ref="H1428">OR(WEEKDAY(UsageTable[[#This Row],[Time]])={1,7},NOT(ISERROR(VLOOKUP(DATE(YEAR(UsageTable[[#This Row],[Time]]),MONTH(UsageTable[[#This Row],[Time]]),DAY(UsageTable[[#This Row],[Time]])),Holidays[Date],1,FALSE()))))</f>
        <v>0</v>
      </c>
      <c r="I14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1.79</v>
      </c>
      <c r="J14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29" spans="2:11" x14ac:dyDescent="0.3">
      <c r="B1429" s="32">
        <v>44173</v>
      </c>
      <c r="C1429" s="34">
        <v>44173.291666666664</v>
      </c>
      <c r="D1429" s="31">
        <v>4.26</v>
      </c>
      <c r="E1429" s="15"/>
      <c r="F1429" s="15"/>
      <c r="G1429" s="36" t="str">
        <f>TEXT(UsageTable[[#This Row],[Time]],"mm-dd")</f>
        <v>12-08</v>
      </c>
      <c r="H1429" s="36" t="b" cm="1">
        <f t="array" ref="H1429">OR(WEEKDAY(UsageTable[[#This Row],[Time]])={1,7},NOT(ISERROR(VLOOKUP(DATE(YEAR(UsageTable[[#This Row],[Time]]),MONTH(UsageTable[[#This Row],[Time]]),DAY(UsageTable[[#This Row],[Time]])),Holidays[Date],1,FALSE()))))</f>
        <v>0</v>
      </c>
      <c r="I14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4.26</v>
      </c>
    </row>
    <row r="1430" spans="2:11" x14ac:dyDescent="0.3">
      <c r="B1430" s="32">
        <v>44173</v>
      </c>
      <c r="C1430" s="34">
        <v>44173.333333333336</v>
      </c>
      <c r="D1430" s="31">
        <v>3.24</v>
      </c>
      <c r="E1430" s="15"/>
      <c r="F1430" s="15"/>
      <c r="G1430" s="36" t="str">
        <f>TEXT(UsageTable[[#This Row],[Time]],"mm-dd")</f>
        <v>12-08</v>
      </c>
      <c r="H1430" s="36" t="b" cm="1">
        <f t="array" ref="H1430">OR(WEEKDAY(UsageTable[[#This Row],[Time]])={1,7},NOT(ISERROR(VLOOKUP(DATE(YEAR(UsageTable[[#This Row],[Time]]),MONTH(UsageTable[[#This Row],[Time]]),DAY(UsageTable[[#This Row],[Time]])),Holidays[Date],1,FALSE()))))</f>
        <v>0</v>
      </c>
      <c r="I14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3.24</v>
      </c>
    </row>
    <row r="1431" spans="2:11" x14ac:dyDescent="0.3">
      <c r="B1431" s="32">
        <v>44173</v>
      </c>
      <c r="C1431" s="34">
        <v>44173.375</v>
      </c>
      <c r="D1431" s="31">
        <v>3.26</v>
      </c>
      <c r="E1431" s="15"/>
      <c r="F1431" s="15"/>
      <c r="G1431" s="36" t="str">
        <f>TEXT(UsageTable[[#This Row],[Time]],"mm-dd")</f>
        <v>12-08</v>
      </c>
      <c r="H1431" s="36" t="b" cm="1">
        <f t="array" ref="H1431">OR(WEEKDAY(UsageTable[[#This Row],[Time]])={1,7},NOT(ISERROR(VLOOKUP(DATE(YEAR(UsageTable[[#This Row],[Time]]),MONTH(UsageTable[[#This Row],[Time]]),DAY(UsageTable[[#This Row],[Time]])),Holidays[Date],1,FALSE()))))</f>
        <v>0</v>
      </c>
      <c r="I14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3.26</v>
      </c>
    </row>
    <row r="1432" spans="2:11" x14ac:dyDescent="0.3">
      <c r="B1432" s="32">
        <v>44173</v>
      </c>
      <c r="C1432" s="34">
        <v>44173.416666666664</v>
      </c>
      <c r="D1432" s="31">
        <v>3.19</v>
      </c>
      <c r="E1432" s="15"/>
      <c r="F1432" s="15"/>
      <c r="G1432" s="36" t="str">
        <f>TEXT(UsageTable[[#This Row],[Time]],"mm-dd")</f>
        <v>12-08</v>
      </c>
      <c r="H1432" s="36" t="b" cm="1">
        <f t="array" ref="H1432">OR(WEEKDAY(UsageTable[[#This Row],[Time]])={1,7},NOT(ISERROR(VLOOKUP(DATE(YEAR(UsageTable[[#This Row],[Time]]),MONTH(UsageTable[[#This Row],[Time]]),DAY(UsageTable[[#This Row],[Time]])),Holidays[Date],1,FALSE()))))</f>
        <v>0</v>
      </c>
      <c r="I14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3.19</v>
      </c>
    </row>
    <row r="1433" spans="2:11" x14ac:dyDescent="0.3">
      <c r="B1433" s="32">
        <v>44173</v>
      </c>
      <c r="C1433" s="34">
        <v>44173.458333333336</v>
      </c>
      <c r="D1433" s="31">
        <v>3.05</v>
      </c>
      <c r="E1433" s="15"/>
      <c r="F1433" s="15"/>
      <c r="G1433" s="36" t="str">
        <f>TEXT(UsageTable[[#This Row],[Time]],"mm-dd")</f>
        <v>12-08</v>
      </c>
      <c r="H1433" s="36" t="b" cm="1">
        <f t="array" ref="H1433">OR(WEEKDAY(UsageTable[[#This Row],[Time]])={1,7},NOT(ISERROR(VLOOKUP(DATE(YEAR(UsageTable[[#This Row],[Time]]),MONTH(UsageTable[[#This Row],[Time]]),DAY(UsageTable[[#This Row],[Time]])),Holidays[Date],1,FALSE()))))</f>
        <v>0</v>
      </c>
      <c r="I14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3.05</v>
      </c>
      <c r="K14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4" spans="2:11" x14ac:dyDescent="0.3">
      <c r="B1434" s="32">
        <v>44173</v>
      </c>
      <c r="C1434" s="34">
        <v>44173.5</v>
      </c>
      <c r="D1434" s="31">
        <v>1.56</v>
      </c>
      <c r="E1434" s="15"/>
      <c r="F1434" s="15"/>
      <c r="G1434" s="36" t="str">
        <f>TEXT(UsageTable[[#This Row],[Time]],"mm-dd")</f>
        <v>12-08</v>
      </c>
      <c r="H1434" s="36" t="b" cm="1">
        <f t="array" ref="H1434">OR(WEEKDAY(UsageTable[[#This Row],[Time]])={1,7},NOT(ISERROR(VLOOKUP(DATE(YEAR(UsageTable[[#This Row],[Time]]),MONTH(UsageTable[[#This Row],[Time]]),DAY(UsageTable[[#This Row],[Time]])),Holidays[Date],1,FALSE()))))</f>
        <v>0</v>
      </c>
      <c r="I14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1.56</v>
      </c>
      <c r="K14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5" spans="2:11" x14ac:dyDescent="0.3">
      <c r="B1435" s="32">
        <v>44173</v>
      </c>
      <c r="C1435" s="34">
        <v>44173.541666666664</v>
      </c>
      <c r="D1435" s="31">
        <v>1.76</v>
      </c>
      <c r="E1435" s="15"/>
      <c r="F1435" s="15"/>
      <c r="G1435" s="36" t="str">
        <f>TEXT(UsageTable[[#This Row],[Time]],"mm-dd")</f>
        <v>12-08</v>
      </c>
      <c r="H1435" s="36" t="b" cm="1">
        <f t="array" ref="H1435">OR(WEEKDAY(UsageTable[[#This Row],[Time]])={1,7},NOT(ISERROR(VLOOKUP(DATE(YEAR(UsageTable[[#This Row],[Time]]),MONTH(UsageTable[[#This Row],[Time]]),DAY(UsageTable[[#This Row],[Time]])),Holidays[Date],1,FALSE()))))</f>
        <v>0</v>
      </c>
      <c r="I14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1.76</v>
      </c>
      <c r="K14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6" spans="2:11" x14ac:dyDescent="0.3">
      <c r="B1436" s="32">
        <v>44173</v>
      </c>
      <c r="C1436" s="34">
        <v>44173.583333333336</v>
      </c>
      <c r="D1436" s="31">
        <v>1.54</v>
      </c>
      <c r="E1436" s="15"/>
      <c r="F1436" s="15"/>
      <c r="G1436" s="36" t="str">
        <f>TEXT(UsageTable[[#This Row],[Time]],"mm-dd")</f>
        <v>12-08</v>
      </c>
      <c r="H1436" s="36" t="b" cm="1">
        <f t="array" ref="H1436">OR(WEEKDAY(UsageTable[[#This Row],[Time]])={1,7},NOT(ISERROR(VLOOKUP(DATE(YEAR(UsageTable[[#This Row],[Time]]),MONTH(UsageTable[[#This Row],[Time]]),DAY(UsageTable[[#This Row],[Time]])),Holidays[Date],1,FALSE()))))</f>
        <v>0</v>
      </c>
      <c r="I14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1.54</v>
      </c>
      <c r="K14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7" spans="2:11" x14ac:dyDescent="0.3">
      <c r="B1437" s="32">
        <v>44173</v>
      </c>
      <c r="C1437" s="34">
        <v>44173.625</v>
      </c>
      <c r="D1437" s="31">
        <v>1.78</v>
      </c>
      <c r="E1437" s="15"/>
      <c r="F1437" s="15"/>
      <c r="G1437" s="36" t="str">
        <f>TEXT(UsageTable[[#This Row],[Time]],"mm-dd")</f>
        <v>12-08</v>
      </c>
      <c r="H1437" s="36" t="b" cm="1">
        <f t="array" ref="H1437">OR(WEEKDAY(UsageTable[[#This Row],[Time]])={1,7},NOT(ISERROR(VLOOKUP(DATE(YEAR(UsageTable[[#This Row],[Time]]),MONTH(UsageTable[[#This Row],[Time]]),DAY(UsageTable[[#This Row],[Time]])),Holidays[Date],1,FALSE()))))</f>
        <v>0</v>
      </c>
      <c r="I14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1.78</v>
      </c>
      <c r="K14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8" spans="2:11" x14ac:dyDescent="0.3">
      <c r="B1438" s="32">
        <v>44173</v>
      </c>
      <c r="C1438" s="34">
        <v>44173.666666666664</v>
      </c>
      <c r="D1438" s="31">
        <v>1.1100000000000001</v>
      </c>
      <c r="E1438" s="15"/>
      <c r="F1438" s="15"/>
      <c r="G1438" s="36" t="str">
        <f>TEXT(UsageTable[[#This Row],[Time]],"mm-dd")</f>
        <v>12-08</v>
      </c>
      <c r="H1438" s="36" t="b" cm="1">
        <f t="array" ref="H1438">OR(WEEKDAY(UsageTable[[#This Row],[Time]])={1,7},NOT(ISERROR(VLOOKUP(DATE(YEAR(UsageTable[[#This Row],[Time]]),MONTH(UsageTable[[#This Row],[Time]]),DAY(UsageTable[[#This Row],[Time]])),Holidays[Date],1,FALSE()))))</f>
        <v>0</v>
      </c>
      <c r="I14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1.1100000000000001</v>
      </c>
      <c r="K14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39" spans="2:11" x14ac:dyDescent="0.3">
      <c r="B1439" s="32">
        <v>44173</v>
      </c>
      <c r="C1439" s="34">
        <v>44173.708333333336</v>
      </c>
      <c r="D1439" s="31">
        <v>1.35</v>
      </c>
      <c r="E1439" s="15"/>
      <c r="F1439" s="15"/>
      <c r="G1439" s="36" t="str">
        <f>TEXT(UsageTable[[#This Row],[Time]],"mm-dd")</f>
        <v>12-08</v>
      </c>
      <c r="H1439" s="36" t="b" cm="1">
        <f t="array" ref="H1439">OR(WEEKDAY(UsageTable[[#This Row],[Time]])={1,7},NOT(ISERROR(VLOOKUP(DATE(YEAR(UsageTable[[#This Row],[Time]]),MONTH(UsageTable[[#This Row],[Time]]),DAY(UsageTable[[#This Row],[Time]])),Holidays[Date],1,FALSE()))))</f>
        <v>0</v>
      </c>
      <c r="I14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1.35</v>
      </c>
    </row>
    <row r="1440" spans="2:11" x14ac:dyDescent="0.3">
      <c r="B1440" s="32">
        <v>44173</v>
      </c>
      <c r="C1440" s="34">
        <v>44173.75</v>
      </c>
      <c r="D1440" s="31">
        <v>2.87</v>
      </c>
      <c r="E1440" s="15"/>
      <c r="F1440" s="15"/>
      <c r="G1440" s="36" t="str">
        <f>TEXT(UsageTable[[#This Row],[Time]],"mm-dd")</f>
        <v>12-08</v>
      </c>
      <c r="H1440" s="36" t="b" cm="1">
        <f t="array" ref="H1440">OR(WEEKDAY(UsageTable[[#This Row],[Time]])={1,7},NOT(ISERROR(VLOOKUP(DATE(YEAR(UsageTable[[#This Row],[Time]]),MONTH(UsageTable[[#This Row],[Time]]),DAY(UsageTable[[#This Row],[Time]])),Holidays[Date],1,FALSE()))))</f>
        <v>0</v>
      </c>
      <c r="I14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2.87</v>
      </c>
    </row>
    <row r="1441" spans="2:11" x14ac:dyDescent="0.3">
      <c r="B1441" s="32">
        <v>44173</v>
      </c>
      <c r="C1441" s="34">
        <v>44173.791666666664</v>
      </c>
      <c r="D1441" s="31">
        <v>1.7</v>
      </c>
      <c r="E1441" s="15"/>
      <c r="F1441" s="15"/>
      <c r="G1441" s="36" t="str">
        <f>TEXT(UsageTable[[#This Row],[Time]],"mm-dd")</f>
        <v>12-08</v>
      </c>
      <c r="H1441" s="36" t="b" cm="1">
        <f t="array" ref="H1441">OR(WEEKDAY(UsageTable[[#This Row],[Time]])={1,7},NOT(ISERROR(VLOOKUP(DATE(YEAR(UsageTable[[#This Row],[Time]]),MONTH(UsageTable[[#This Row],[Time]]),DAY(UsageTable[[#This Row],[Time]])),Holidays[Date],1,FALSE()))))</f>
        <v>0</v>
      </c>
      <c r="I14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14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2" spans="2:11" x14ac:dyDescent="0.3">
      <c r="B1442" s="32">
        <v>44173</v>
      </c>
      <c r="C1442" s="34">
        <v>44173.833333333336</v>
      </c>
      <c r="D1442" s="31">
        <v>1.42</v>
      </c>
      <c r="E1442" s="15"/>
      <c r="F1442" s="15"/>
      <c r="G1442" s="36" t="str">
        <f>TEXT(UsageTable[[#This Row],[Time]],"mm-dd")</f>
        <v>12-08</v>
      </c>
      <c r="H1442" s="36" t="b" cm="1">
        <f t="array" ref="H1442">OR(WEEKDAY(UsageTable[[#This Row],[Time]])={1,7},NOT(ISERROR(VLOOKUP(DATE(YEAR(UsageTable[[#This Row],[Time]]),MONTH(UsageTable[[#This Row],[Time]]),DAY(UsageTable[[#This Row],[Time]])),Holidays[Date],1,FALSE()))))</f>
        <v>0</v>
      </c>
      <c r="I14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14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3" spans="2:11" x14ac:dyDescent="0.3">
      <c r="B1443" s="32">
        <v>44173</v>
      </c>
      <c r="C1443" s="34">
        <v>44173.875</v>
      </c>
      <c r="D1443" s="31">
        <v>0.93</v>
      </c>
      <c r="E1443" s="15"/>
      <c r="F1443" s="15"/>
      <c r="G1443" s="36" t="str">
        <f>TEXT(UsageTable[[#This Row],[Time]],"mm-dd")</f>
        <v>12-08</v>
      </c>
      <c r="H1443" s="36" t="b" cm="1">
        <f t="array" ref="H1443">OR(WEEKDAY(UsageTable[[#This Row],[Time]])={1,7},NOT(ISERROR(VLOOKUP(DATE(YEAR(UsageTable[[#This Row],[Time]]),MONTH(UsageTable[[#This Row],[Time]]),DAY(UsageTable[[#This Row],[Time]])),Holidays[Date],1,FALSE()))))</f>
        <v>0</v>
      </c>
      <c r="I14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14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4" spans="2:11" x14ac:dyDescent="0.3">
      <c r="B1444" s="32">
        <v>44173</v>
      </c>
      <c r="C1444" s="34">
        <v>44173.916666666664</v>
      </c>
      <c r="D1444" s="31">
        <v>0.48</v>
      </c>
      <c r="E1444" s="15"/>
      <c r="F1444" s="15"/>
      <c r="G1444" s="36" t="str">
        <f>TEXT(UsageTable[[#This Row],[Time]],"mm-dd")</f>
        <v>12-08</v>
      </c>
      <c r="H1444" s="36" t="b" cm="1">
        <f t="array" ref="H1444">OR(WEEKDAY(UsageTable[[#This Row],[Time]])={1,7},NOT(ISERROR(VLOOKUP(DATE(YEAR(UsageTable[[#This Row],[Time]]),MONTH(UsageTable[[#This Row],[Time]]),DAY(UsageTable[[#This Row],[Time]])),Holidays[Date],1,FALSE()))))</f>
        <v>0</v>
      </c>
      <c r="I14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14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5" spans="2:11" x14ac:dyDescent="0.3">
      <c r="B1445" s="32">
        <v>44173</v>
      </c>
      <c r="C1445" s="34">
        <v>44173.958333333336</v>
      </c>
      <c r="D1445" s="31">
        <v>0.97</v>
      </c>
      <c r="E1445" s="15"/>
      <c r="F1445" s="15"/>
      <c r="G1445" s="36" t="str">
        <f>TEXT(UsageTable[[#This Row],[Time]],"mm-dd")</f>
        <v>12-08</v>
      </c>
      <c r="H1445" s="36" t="b" cm="1">
        <f t="array" ref="H1445">OR(WEEKDAY(UsageTable[[#This Row],[Time]])={1,7},NOT(ISERROR(VLOOKUP(DATE(YEAR(UsageTable[[#This Row],[Time]]),MONTH(UsageTable[[#This Row],[Time]]),DAY(UsageTable[[#This Row],[Time]])),Holidays[Date],1,FALSE()))))</f>
        <v>0</v>
      </c>
      <c r="I14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14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6" spans="2:11" x14ac:dyDescent="0.3">
      <c r="B1446" s="32">
        <v>44174</v>
      </c>
      <c r="C1446" s="34">
        <v>44174</v>
      </c>
      <c r="D1446" s="31">
        <v>0.79</v>
      </c>
      <c r="E1446" s="15"/>
      <c r="F1446" s="15"/>
      <c r="G1446" s="36" t="str">
        <f>TEXT(UsageTable[[#This Row],[Time]],"mm-dd")</f>
        <v>12-09</v>
      </c>
      <c r="H1446" s="36" t="b" cm="1">
        <f t="array" ref="H1446">OR(WEEKDAY(UsageTable[[#This Row],[Time]])={1,7},NOT(ISERROR(VLOOKUP(DATE(YEAR(UsageTable[[#This Row],[Time]]),MONTH(UsageTable[[#This Row],[Time]]),DAY(UsageTable[[#This Row],[Time]])),Holidays[Date],1,FALSE()))))</f>
        <v>0</v>
      </c>
      <c r="I14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4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7" spans="2:11" x14ac:dyDescent="0.3">
      <c r="B1447" s="32">
        <v>44174</v>
      </c>
      <c r="C1447" s="34">
        <v>44174.041666666664</v>
      </c>
      <c r="D1447" s="31">
        <v>0.36</v>
      </c>
      <c r="E1447" s="15"/>
      <c r="F1447" s="15"/>
      <c r="G1447" s="36" t="str">
        <f>TEXT(UsageTable[[#This Row],[Time]],"mm-dd")</f>
        <v>12-09</v>
      </c>
      <c r="H1447" s="36" t="b" cm="1">
        <f t="array" ref="H1447">OR(WEEKDAY(UsageTable[[#This Row],[Time]])={1,7},NOT(ISERROR(VLOOKUP(DATE(YEAR(UsageTable[[#This Row],[Time]]),MONTH(UsageTable[[#This Row],[Time]]),DAY(UsageTable[[#This Row],[Time]])),Holidays[Date],1,FALSE()))))</f>
        <v>0</v>
      </c>
      <c r="I14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4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8" spans="2:11" x14ac:dyDescent="0.3">
      <c r="B1448" s="32">
        <v>44174</v>
      </c>
      <c r="C1448" s="34">
        <v>44174.083333333336</v>
      </c>
      <c r="D1448" s="31">
        <v>0.36</v>
      </c>
      <c r="E1448" s="15"/>
      <c r="F1448" s="15"/>
      <c r="G1448" s="36" t="str">
        <f>TEXT(UsageTable[[#This Row],[Time]],"mm-dd")</f>
        <v>12-09</v>
      </c>
      <c r="H1448" s="36" t="b" cm="1">
        <f t="array" ref="H1448">OR(WEEKDAY(UsageTable[[#This Row],[Time]])={1,7},NOT(ISERROR(VLOOKUP(DATE(YEAR(UsageTable[[#This Row],[Time]]),MONTH(UsageTable[[#This Row],[Time]]),DAY(UsageTable[[#This Row],[Time]])),Holidays[Date],1,FALSE()))))</f>
        <v>0</v>
      </c>
      <c r="I14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4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49" spans="2:11" x14ac:dyDescent="0.3">
      <c r="B1449" s="32">
        <v>44174</v>
      </c>
      <c r="C1449" s="34">
        <v>44174.125</v>
      </c>
      <c r="D1449" s="31">
        <v>0.72</v>
      </c>
      <c r="E1449" s="15"/>
      <c r="F1449" s="15"/>
      <c r="G1449" s="36" t="str">
        <f>TEXT(UsageTable[[#This Row],[Time]],"mm-dd")</f>
        <v>12-09</v>
      </c>
      <c r="H1449" s="36" t="b" cm="1">
        <f t="array" ref="H1449">OR(WEEKDAY(UsageTable[[#This Row],[Time]])={1,7},NOT(ISERROR(VLOOKUP(DATE(YEAR(UsageTable[[#This Row],[Time]]),MONTH(UsageTable[[#This Row],[Time]]),DAY(UsageTable[[#This Row],[Time]])),Holidays[Date],1,FALSE()))))</f>
        <v>0</v>
      </c>
      <c r="I14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14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0" spans="2:11" x14ac:dyDescent="0.3">
      <c r="B1450" s="32">
        <v>44174</v>
      </c>
      <c r="C1450" s="34">
        <v>44174.166666666664</v>
      </c>
      <c r="D1450" s="31">
        <v>0.41</v>
      </c>
      <c r="E1450" s="15"/>
      <c r="F1450" s="15"/>
      <c r="G1450" s="36" t="str">
        <f>TEXT(UsageTable[[#This Row],[Time]],"mm-dd")</f>
        <v>12-09</v>
      </c>
      <c r="H1450" s="36" t="b" cm="1">
        <f t="array" ref="H1450">OR(WEEKDAY(UsageTable[[#This Row],[Time]])={1,7},NOT(ISERROR(VLOOKUP(DATE(YEAR(UsageTable[[#This Row],[Time]]),MONTH(UsageTable[[#This Row],[Time]]),DAY(UsageTable[[#This Row],[Time]])),Holidays[Date],1,FALSE()))))</f>
        <v>0</v>
      </c>
      <c r="I14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14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1" spans="2:11" x14ac:dyDescent="0.3">
      <c r="B1451" s="32">
        <v>44174</v>
      </c>
      <c r="C1451" s="34">
        <v>44174.208333333336</v>
      </c>
      <c r="D1451" s="31">
        <v>1.6</v>
      </c>
      <c r="E1451" s="15"/>
      <c r="F1451" s="15"/>
      <c r="G1451" s="36" t="str">
        <f>TEXT(UsageTable[[#This Row],[Time]],"mm-dd")</f>
        <v>12-09</v>
      </c>
      <c r="H1451" s="36" t="b" cm="1">
        <f t="array" ref="H1451">OR(WEEKDAY(UsageTable[[#This Row],[Time]])={1,7},NOT(ISERROR(VLOOKUP(DATE(YEAR(UsageTable[[#This Row],[Time]]),MONTH(UsageTable[[#This Row],[Time]]),DAY(UsageTable[[#This Row],[Time]])),Holidays[Date],1,FALSE()))))</f>
        <v>0</v>
      </c>
      <c r="I14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14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2" spans="2:11" x14ac:dyDescent="0.3">
      <c r="B1452" s="32">
        <v>44174</v>
      </c>
      <c r="C1452" s="34">
        <v>44174.25</v>
      </c>
      <c r="D1452" s="31">
        <v>1.57</v>
      </c>
      <c r="E1452" s="15"/>
      <c r="F1452" s="15"/>
      <c r="G1452" s="36" t="str">
        <f>TEXT(UsageTable[[#This Row],[Time]],"mm-dd")</f>
        <v>12-09</v>
      </c>
      <c r="H1452" s="36" t="b" cm="1">
        <f t="array" ref="H1452">OR(WEEKDAY(UsageTable[[#This Row],[Time]])={1,7},NOT(ISERROR(VLOOKUP(DATE(YEAR(UsageTable[[#This Row],[Time]]),MONTH(UsageTable[[#This Row],[Time]]),DAY(UsageTable[[#This Row],[Time]])),Holidays[Date],1,FALSE()))))</f>
        <v>0</v>
      </c>
      <c r="I14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14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3" spans="2:11" x14ac:dyDescent="0.3">
      <c r="B1453" s="32">
        <v>44174</v>
      </c>
      <c r="C1453" s="34">
        <v>44174.291666666664</v>
      </c>
      <c r="D1453" s="31">
        <v>3.65</v>
      </c>
      <c r="E1453" s="15"/>
      <c r="F1453" s="15"/>
      <c r="G1453" s="36" t="str">
        <f>TEXT(UsageTable[[#This Row],[Time]],"mm-dd")</f>
        <v>12-09</v>
      </c>
      <c r="H1453" s="36" t="b" cm="1">
        <f t="array" ref="H1453">OR(WEEKDAY(UsageTable[[#This Row],[Time]])={1,7},NOT(ISERROR(VLOOKUP(DATE(YEAR(UsageTable[[#This Row],[Time]]),MONTH(UsageTable[[#This Row],[Time]]),DAY(UsageTable[[#This Row],[Time]])),Holidays[Date],1,FALSE()))))</f>
        <v>0</v>
      </c>
      <c r="I14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3.65</v>
      </c>
    </row>
    <row r="1454" spans="2:11" x14ac:dyDescent="0.3">
      <c r="B1454" s="32">
        <v>44174</v>
      </c>
      <c r="C1454" s="34">
        <v>44174.333333333336</v>
      </c>
      <c r="D1454" s="31">
        <v>3.6</v>
      </c>
      <c r="E1454" s="15"/>
      <c r="F1454" s="15"/>
      <c r="G1454" s="36" t="str">
        <f>TEXT(UsageTable[[#This Row],[Time]],"mm-dd")</f>
        <v>12-09</v>
      </c>
      <c r="H1454" s="36" t="b" cm="1">
        <f t="array" ref="H1454">OR(WEEKDAY(UsageTable[[#This Row],[Time]])={1,7},NOT(ISERROR(VLOOKUP(DATE(YEAR(UsageTable[[#This Row],[Time]]),MONTH(UsageTable[[#This Row],[Time]]),DAY(UsageTable[[#This Row],[Time]])),Holidays[Date],1,FALSE()))))</f>
        <v>0</v>
      </c>
      <c r="I14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v>
      </c>
    </row>
    <row r="1455" spans="2:11" x14ac:dyDescent="0.3">
      <c r="B1455" s="32">
        <v>44174</v>
      </c>
      <c r="C1455" s="34">
        <v>44174.375</v>
      </c>
      <c r="D1455" s="31">
        <v>2.96</v>
      </c>
      <c r="E1455" s="15"/>
      <c r="F1455" s="15"/>
      <c r="G1455" s="36" t="str">
        <f>TEXT(UsageTable[[#This Row],[Time]],"mm-dd")</f>
        <v>12-09</v>
      </c>
      <c r="H1455" s="36" t="b" cm="1">
        <f t="array" ref="H1455">OR(WEEKDAY(UsageTable[[#This Row],[Time]])={1,7},NOT(ISERROR(VLOOKUP(DATE(YEAR(UsageTable[[#This Row],[Time]]),MONTH(UsageTable[[#This Row],[Time]]),DAY(UsageTable[[#This Row],[Time]])),Holidays[Date],1,FALSE()))))</f>
        <v>0</v>
      </c>
      <c r="I14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2.96</v>
      </c>
    </row>
    <row r="1456" spans="2:11" x14ac:dyDescent="0.3">
      <c r="B1456" s="32">
        <v>44174</v>
      </c>
      <c r="C1456" s="34">
        <v>44174.416666666664</v>
      </c>
      <c r="D1456" s="31">
        <v>1.04</v>
      </c>
      <c r="E1456" s="15"/>
      <c r="F1456" s="15"/>
      <c r="G1456" s="36" t="str">
        <f>TEXT(UsageTable[[#This Row],[Time]],"mm-dd")</f>
        <v>12-09</v>
      </c>
      <c r="H1456" s="36" t="b" cm="1">
        <f t="array" ref="H1456">OR(WEEKDAY(UsageTable[[#This Row],[Time]])={1,7},NOT(ISERROR(VLOOKUP(DATE(YEAR(UsageTable[[#This Row],[Time]]),MONTH(UsageTable[[#This Row],[Time]]),DAY(UsageTable[[#This Row],[Time]])),Holidays[Date],1,FALSE()))))</f>
        <v>0</v>
      </c>
      <c r="I14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1.04</v>
      </c>
    </row>
    <row r="1457" spans="2:11" x14ac:dyDescent="0.3">
      <c r="B1457" s="32">
        <v>44174</v>
      </c>
      <c r="C1457" s="34">
        <v>44174.458333333336</v>
      </c>
      <c r="D1457" s="31">
        <v>1.93</v>
      </c>
      <c r="E1457" s="15"/>
      <c r="F1457" s="15"/>
      <c r="G1457" s="36" t="str">
        <f>TEXT(UsageTable[[#This Row],[Time]],"mm-dd")</f>
        <v>12-09</v>
      </c>
      <c r="H1457" s="36" t="b" cm="1">
        <f t="array" ref="H1457">OR(WEEKDAY(UsageTable[[#This Row],[Time]])={1,7},NOT(ISERROR(VLOOKUP(DATE(YEAR(UsageTable[[#This Row],[Time]]),MONTH(UsageTable[[#This Row],[Time]]),DAY(UsageTable[[#This Row],[Time]])),Holidays[Date],1,FALSE()))))</f>
        <v>0</v>
      </c>
      <c r="I14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1.93</v>
      </c>
      <c r="K14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8" spans="2:11" x14ac:dyDescent="0.3">
      <c r="B1458" s="32">
        <v>44174</v>
      </c>
      <c r="C1458" s="34">
        <v>44174.5</v>
      </c>
      <c r="D1458" s="31">
        <v>1.72</v>
      </c>
      <c r="E1458" s="15"/>
      <c r="F1458" s="15"/>
      <c r="G1458" s="36" t="str">
        <f>TEXT(UsageTable[[#This Row],[Time]],"mm-dd")</f>
        <v>12-09</v>
      </c>
      <c r="H1458" s="36" t="b" cm="1">
        <f t="array" ref="H1458">OR(WEEKDAY(UsageTable[[#This Row],[Time]])={1,7},NOT(ISERROR(VLOOKUP(DATE(YEAR(UsageTable[[#This Row],[Time]]),MONTH(UsageTable[[#This Row],[Time]]),DAY(UsageTable[[#This Row],[Time]])),Holidays[Date],1,FALSE()))))</f>
        <v>0</v>
      </c>
      <c r="I14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1.72</v>
      </c>
      <c r="K14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59" spans="2:11" x14ac:dyDescent="0.3">
      <c r="B1459" s="32">
        <v>44174</v>
      </c>
      <c r="C1459" s="34">
        <v>44174.541666666664</v>
      </c>
      <c r="D1459" s="31">
        <v>1.87</v>
      </c>
      <c r="E1459" s="15"/>
      <c r="F1459" s="15"/>
      <c r="G1459" s="36" t="str">
        <f>TEXT(UsageTable[[#This Row],[Time]],"mm-dd")</f>
        <v>12-09</v>
      </c>
      <c r="H1459" s="36" t="b" cm="1">
        <f t="array" ref="H1459">OR(WEEKDAY(UsageTable[[#This Row],[Time]])={1,7},NOT(ISERROR(VLOOKUP(DATE(YEAR(UsageTable[[#This Row],[Time]]),MONTH(UsageTable[[#This Row],[Time]]),DAY(UsageTable[[#This Row],[Time]])),Holidays[Date],1,FALSE()))))</f>
        <v>0</v>
      </c>
      <c r="I14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1.87</v>
      </c>
      <c r="K14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0" spans="2:11" x14ac:dyDescent="0.3">
      <c r="B1460" s="32">
        <v>44174</v>
      </c>
      <c r="C1460" s="34">
        <v>44174.583333333336</v>
      </c>
      <c r="D1460" s="31">
        <v>1.41</v>
      </c>
      <c r="E1460" s="15"/>
      <c r="F1460" s="15"/>
      <c r="G1460" s="36" t="str">
        <f>TEXT(UsageTable[[#This Row],[Time]],"mm-dd")</f>
        <v>12-09</v>
      </c>
      <c r="H1460" s="36" t="b" cm="1">
        <f t="array" ref="H1460">OR(WEEKDAY(UsageTable[[#This Row],[Time]])={1,7},NOT(ISERROR(VLOOKUP(DATE(YEAR(UsageTable[[#This Row],[Time]]),MONTH(UsageTable[[#This Row],[Time]]),DAY(UsageTable[[#This Row],[Time]])),Holidays[Date],1,FALSE()))))</f>
        <v>0</v>
      </c>
      <c r="I14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1.41</v>
      </c>
      <c r="K14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1" spans="2:11" x14ac:dyDescent="0.3">
      <c r="B1461" s="32">
        <v>44174</v>
      </c>
      <c r="C1461" s="34">
        <v>44174.625</v>
      </c>
      <c r="D1461" s="31">
        <v>0.92</v>
      </c>
      <c r="E1461" s="15"/>
      <c r="F1461" s="15"/>
      <c r="G1461" s="36" t="str">
        <f>TEXT(UsageTable[[#This Row],[Time]],"mm-dd")</f>
        <v>12-09</v>
      </c>
      <c r="H1461" s="36" t="b" cm="1">
        <f t="array" ref="H1461">OR(WEEKDAY(UsageTable[[#This Row],[Time]])={1,7},NOT(ISERROR(VLOOKUP(DATE(YEAR(UsageTable[[#This Row],[Time]]),MONTH(UsageTable[[#This Row],[Time]]),DAY(UsageTable[[#This Row],[Time]])),Holidays[Date],1,FALSE()))))</f>
        <v>0</v>
      </c>
      <c r="I14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0.92</v>
      </c>
      <c r="K14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2" spans="2:11" x14ac:dyDescent="0.3">
      <c r="B1462" s="32">
        <v>44174</v>
      </c>
      <c r="C1462" s="34">
        <v>44174.666666666664</v>
      </c>
      <c r="D1462" s="31">
        <v>1.6</v>
      </c>
      <c r="E1462" s="15"/>
      <c r="F1462" s="15"/>
      <c r="G1462" s="36" t="str">
        <f>TEXT(UsageTable[[#This Row],[Time]],"mm-dd")</f>
        <v>12-09</v>
      </c>
      <c r="H1462" s="36" t="b" cm="1">
        <f t="array" ref="H1462">OR(WEEKDAY(UsageTable[[#This Row],[Time]])={1,7},NOT(ISERROR(VLOOKUP(DATE(YEAR(UsageTable[[#This Row],[Time]]),MONTH(UsageTable[[#This Row],[Time]]),DAY(UsageTable[[#This Row],[Time]])),Holidays[Date],1,FALSE()))))</f>
        <v>0</v>
      </c>
      <c r="I14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v>
      </c>
      <c r="K14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3" spans="2:11" x14ac:dyDescent="0.3">
      <c r="B1463" s="32">
        <v>44174</v>
      </c>
      <c r="C1463" s="34">
        <v>44174.708333333336</v>
      </c>
      <c r="D1463" s="31">
        <v>1.2</v>
      </c>
      <c r="E1463" s="15"/>
      <c r="F1463" s="15"/>
      <c r="G1463" s="36" t="str">
        <f>TEXT(UsageTable[[#This Row],[Time]],"mm-dd")</f>
        <v>12-09</v>
      </c>
      <c r="H1463" s="36" t="b" cm="1">
        <f t="array" ref="H1463">OR(WEEKDAY(UsageTable[[#This Row],[Time]])={1,7},NOT(ISERROR(VLOOKUP(DATE(YEAR(UsageTable[[#This Row],[Time]]),MONTH(UsageTable[[#This Row],[Time]]),DAY(UsageTable[[#This Row],[Time]])),Holidays[Date],1,FALSE()))))</f>
        <v>0</v>
      </c>
      <c r="I14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v>
      </c>
    </row>
    <row r="1464" spans="2:11" x14ac:dyDescent="0.3">
      <c r="B1464" s="32">
        <v>44174</v>
      </c>
      <c r="C1464" s="34">
        <v>44174.75</v>
      </c>
      <c r="D1464" s="31">
        <v>1.51</v>
      </c>
      <c r="E1464" s="15"/>
      <c r="F1464" s="15"/>
      <c r="G1464" s="36" t="str">
        <f>TEXT(UsageTable[[#This Row],[Time]],"mm-dd")</f>
        <v>12-09</v>
      </c>
      <c r="H1464" s="36" t="b" cm="1">
        <f t="array" ref="H1464">OR(WEEKDAY(UsageTable[[#This Row],[Time]])={1,7},NOT(ISERROR(VLOOKUP(DATE(YEAR(UsageTable[[#This Row],[Time]]),MONTH(UsageTable[[#This Row],[Time]]),DAY(UsageTable[[#This Row],[Time]])),Holidays[Date],1,FALSE()))))</f>
        <v>0</v>
      </c>
      <c r="I14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1.51</v>
      </c>
    </row>
    <row r="1465" spans="2:11" x14ac:dyDescent="0.3">
      <c r="B1465" s="32">
        <v>44174</v>
      </c>
      <c r="C1465" s="34">
        <v>44174.791666666664</v>
      </c>
      <c r="D1465" s="31">
        <v>1.51</v>
      </c>
      <c r="E1465" s="15"/>
      <c r="F1465" s="15"/>
      <c r="G1465" s="36" t="str">
        <f>TEXT(UsageTable[[#This Row],[Time]],"mm-dd")</f>
        <v>12-09</v>
      </c>
      <c r="H1465" s="36" t="b" cm="1">
        <f t="array" ref="H1465">OR(WEEKDAY(UsageTable[[#This Row],[Time]])={1,7},NOT(ISERROR(VLOOKUP(DATE(YEAR(UsageTable[[#This Row],[Time]]),MONTH(UsageTable[[#This Row],[Time]]),DAY(UsageTable[[#This Row],[Time]])),Holidays[Date],1,FALSE()))))</f>
        <v>0</v>
      </c>
      <c r="I14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14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6" spans="2:11" x14ac:dyDescent="0.3">
      <c r="B1466" s="32">
        <v>44174</v>
      </c>
      <c r="C1466" s="34">
        <v>44174.833333333336</v>
      </c>
      <c r="D1466" s="31">
        <v>1.59</v>
      </c>
      <c r="E1466" s="15"/>
      <c r="F1466" s="15"/>
      <c r="G1466" s="36" t="str">
        <f>TEXT(UsageTable[[#This Row],[Time]],"mm-dd")</f>
        <v>12-09</v>
      </c>
      <c r="H1466" s="36" t="b" cm="1">
        <f t="array" ref="H1466">OR(WEEKDAY(UsageTable[[#This Row],[Time]])={1,7},NOT(ISERROR(VLOOKUP(DATE(YEAR(UsageTable[[#This Row],[Time]]),MONTH(UsageTable[[#This Row],[Time]]),DAY(UsageTable[[#This Row],[Time]])),Holidays[Date],1,FALSE()))))</f>
        <v>0</v>
      </c>
      <c r="I14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14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7" spans="2:11" x14ac:dyDescent="0.3">
      <c r="B1467" s="32">
        <v>44174</v>
      </c>
      <c r="C1467" s="34">
        <v>44174.875</v>
      </c>
      <c r="D1467" s="31">
        <v>1.1000000000000001</v>
      </c>
      <c r="E1467" s="15"/>
      <c r="F1467" s="15"/>
      <c r="G1467" s="36" t="str">
        <f>TEXT(UsageTable[[#This Row],[Time]],"mm-dd")</f>
        <v>12-09</v>
      </c>
      <c r="H1467" s="36" t="b" cm="1">
        <f t="array" ref="H1467">OR(WEEKDAY(UsageTable[[#This Row],[Time]])={1,7},NOT(ISERROR(VLOOKUP(DATE(YEAR(UsageTable[[#This Row],[Time]]),MONTH(UsageTable[[#This Row],[Time]]),DAY(UsageTable[[#This Row],[Time]])),Holidays[Date],1,FALSE()))))</f>
        <v>0</v>
      </c>
      <c r="I14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4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8" spans="2:11" x14ac:dyDescent="0.3">
      <c r="B1468" s="32">
        <v>44174</v>
      </c>
      <c r="C1468" s="34">
        <v>44174.916666666664</v>
      </c>
      <c r="D1468" s="31">
        <v>0.88</v>
      </c>
      <c r="E1468" s="15"/>
      <c r="F1468" s="15"/>
      <c r="G1468" s="36" t="str">
        <f>TEXT(UsageTable[[#This Row],[Time]],"mm-dd")</f>
        <v>12-09</v>
      </c>
      <c r="H1468" s="36" t="b" cm="1">
        <f t="array" ref="H1468">OR(WEEKDAY(UsageTable[[#This Row],[Time]])={1,7},NOT(ISERROR(VLOOKUP(DATE(YEAR(UsageTable[[#This Row],[Time]]),MONTH(UsageTable[[#This Row],[Time]]),DAY(UsageTable[[#This Row],[Time]])),Holidays[Date],1,FALSE()))))</f>
        <v>0</v>
      </c>
      <c r="I14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4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69" spans="2:11" x14ac:dyDescent="0.3">
      <c r="B1469" s="32">
        <v>44174</v>
      </c>
      <c r="C1469" s="34">
        <v>44174.958333333336</v>
      </c>
      <c r="D1469" s="31">
        <v>0.39</v>
      </c>
      <c r="E1469" s="15"/>
      <c r="F1469" s="15"/>
      <c r="G1469" s="36" t="str">
        <f>TEXT(UsageTable[[#This Row],[Time]],"mm-dd")</f>
        <v>12-09</v>
      </c>
      <c r="H1469" s="36" t="b" cm="1">
        <f t="array" ref="H1469">OR(WEEKDAY(UsageTable[[#This Row],[Time]])={1,7},NOT(ISERROR(VLOOKUP(DATE(YEAR(UsageTable[[#This Row],[Time]]),MONTH(UsageTable[[#This Row],[Time]]),DAY(UsageTable[[#This Row],[Time]])),Holidays[Date],1,FALSE()))))</f>
        <v>0</v>
      </c>
      <c r="I14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4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0" spans="2:11" x14ac:dyDescent="0.3">
      <c r="B1470" s="32">
        <v>44175</v>
      </c>
      <c r="C1470" s="34">
        <v>44175</v>
      </c>
      <c r="D1470" s="31">
        <v>0.32</v>
      </c>
      <c r="E1470" s="15"/>
      <c r="F1470" s="15"/>
      <c r="G1470" s="36" t="str">
        <f>TEXT(UsageTable[[#This Row],[Time]],"mm-dd")</f>
        <v>12-10</v>
      </c>
      <c r="H1470" s="36" t="b" cm="1">
        <f t="array" ref="H1470">OR(WEEKDAY(UsageTable[[#This Row],[Time]])={1,7},NOT(ISERROR(VLOOKUP(DATE(YEAR(UsageTable[[#This Row],[Time]]),MONTH(UsageTable[[#This Row],[Time]]),DAY(UsageTable[[#This Row],[Time]])),Holidays[Date],1,FALSE()))))</f>
        <v>0</v>
      </c>
      <c r="I14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4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1" spans="2:11" x14ac:dyDescent="0.3">
      <c r="B1471" s="32">
        <v>44175</v>
      </c>
      <c r="C1471" s="34">
        <v>44175.041666666664</v>
      </c>
      <c r="D1471" s="31">
        <v>0.8</v>
      </c>
      <c r="E1471" s="15"/>
      <c r="F1471" s="15"/>
      <c r="G1471" s="36" t="str">
        <f>TEXT(UsageTable[[#This Row],[Time]],"mm-dd")</f>
        <v>12-10</v>
      </c>
      <c r="H1471" s="36" t="b" cm="1">
        <f t="array" ref="H1471">OR(WEEKDAY(UsageTable[[#This Row],[Time]])={1,7},NOT(ISERROR(VLOOKUP(DATE(YEAR(UsageTable[[#This Row],[Time]]),MONTH(UsageTable[[#This Row],[Time]]),DAY(UsageTable[[#This Row],[Time]])),Holidays[Date],1,FALSE()))))</f>
        <v>0</v>
      </c>
      <c r="I14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4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2" spans="2:11" x14ac:dyDescent="0.3">
      <c r="B1472" s="32">
        <v>44175</v>
      </c>
      <c r="C1472" s="34">
        <v>44175.083333333336</v>
      </c>
      <c r="D1472" s="31">
        <v>0.33</v>
      </c>
      <c r="E1472" s="15"/>
      <c r="F1472" s="15"/>
      <c r="G1472" s="36" t="str">
        <f>TEXT(UsageTable[[#This Row],[Time]],"mm-dd")</f>
        <v>12-10</v>
      </c>
      <c r="H1472" s="36" t="b" cm="1">
        <f t="array" ref="H1472">OR(WEEKDAY(UsageTable[[#This Row],[Time]])={1,7},NOT(ISERROR(VLOOKUP(DATE(YEAR(UsageTable[[#This Row],[Time]]),MONTH(UsageTable[[#This Row],[Time]]),DAY(UsageTable[[#This Row],[Time]])),Holidays[Date],1,FALSE()))))</f>
        <v>0</v>
      </c>
      <c r="I14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4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3" spans="2:11" x14ac:dyDescent="0.3">
      <c r="B1473" s="32">
        <v>44175</v>
      </c>
      <c r="C1473" s="34">
        <v>44175.125</v>
      </c>
      <c r="D1473" s="31">
        <v>0.33</v>
      </c>
      <c r="E1473" s="15"/>
      <c r="F1473" s="15"/>
      <c r="G1473" s="36" t="str">
        <f>TEXT(UsageTable[[#This Row],[Time]],"mm-dd")</f>
        <v>12-10</v>
      </c>
      <c r="H1473" s="36" t="b" cm="1">
        <f t="array" ref="H1473">OR(WEEKDAY(UsageTable[[#This Row],[Time]])={1,7},NOT(ISERROR(VLOOKUP(DATE(YEAR(UsageTable[[#This Row],[Time]]),MONTH(UsageTable[[#This Row],[Time]]),DAY(UsageTable[[#This Row],[Time]])),Holidays[Date],1,FALSE()))))</f>
        <v>0</v>
      </c>
      <c r="I14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14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4" spans="2:11" x14ac:dyDescent="0.3">
      <c r="B1474" s="32">
        <v>44175</v>
      </c>
      <c r="C1474" s="34">
        <v>44175.166666666664</v>
      </c>
      <c r="D1474" s="31">
        <v>0.8</v>
      </c>
      <c r="E1474" s="15"/>
      <c r="F1474" s="15"/>
      <c r="G1474" s="36" t="str">
        <f>TEXT(UsageTable[[#This Row],[Time]],"mm-dd")</f>
        <v>12-10</v>
      </c>
      <c r="H1474" s="36" t="b" cm="1">
        <f t="array" ref="H1474">OR(WEEKDAY(UsageTable[[#This Row],[Time]])={1,7},NOT(ISERROR(VLOOKUP(DATE(YEAR(UsageTable[[#This Row],[Time]]),MONTH(UsageTable[[#This Row],[Time]]),DAY(UsageTable[[#This Row],[Time]])),Holidays[Date],1,FALSE()))))</f>
        <v>0</v>
      </c>
      <c r="I14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4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5" spans="2:11" x14ac:dyDescent="0.3">
      <c r="B1475" s="32">
        <v>44175</v>
      </c>
      <c r="C1475" s="34">
        <v>44175.208333333336</v>
      </c>
      <c r="D1475" s="31">
        <v>0.81</v>
      </c>
      <c r="E1475" s="15"/>
      <c r="F1475" s="15"/>
      <c r="G1475" s="36" t="str">
        <f>TEXT(UsageTable[[#This Row],[Time]],"mm-dd")</f>
        <v>12-10</v>
      </c>
      <c r="H1475" s="36" t="b" cm="1">
        <f t="array" ref="H1475">OR(WEEKDAY(UsageTable[[#This Row],[Time]])={1,7},NOT(ISERROR(VLOOKUP(DATE(YEAR(UsageTable[[#This Row],[Time]]),MONTH(UsageTable[[#This Row],[Time]]),DAY(UsageTable[[#This Row],[Time]])),Holidays[Date],1,FALSE()))))</f>
        <v>0</v>
      </c>
      <c r="I14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4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6" spans="2:11" x14ac:dyDescent="0.3">
      <c r="B1476" s="32">
        <v>44175</v>
      </c>
      <c r="C1476" s="34">
        <v>44175.25</v>
      </c>
      <c r="D1476" s="31">
        <v>3.2</v>
      </c>
      <c r="E1476" s="15"/>
      <c r="F1476" s="15"/>
      <c r="G1476" s="36" t="str">
        <f>TEXT(UsageTable[[#This Row],[Time]],"mm-dd")</f>
        <v>12-10</v>
      </c>
      <c r="H1476" s="36" t="b" cm="1">
        <f t="array" ref="H1476">OR(WEEKDAY(UsageTable[[#This Row],[Time]])={1,7},NOT(ISERROR(VLOOKUP(DATE(YEAR(UsageTable[[#This Row],[Time]]),MONTH(UsageTable[[#This Row],[Time]]),DAY(UsageTable[[#This Row],[Time]])),Holidays[Date],1,FALSE()))))</f>
        <v>0</v>
      </c>
      <c r="I14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14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77" spans="2:11" x14ac:dyDescent="0.3">
      <c r="B1477" s="32">
        <v>44175</v>
      </c>
      <c r="C1477" s="34">
        <v>44175.291666666664</v>
      </c>
      <c r="D1477" s="31">
        <v>2.93</v>
      </c>
      <c r="E1477" s="15"/>
      <c r="F1477" s="15"/>
      <c r="G1477" s="36" t="str">
        <f>TEXT(UsageTable[[#This Row],[Time]],"mm-dd")</f>
        <v>12-10</v>
      </c>
      <c r="H1477" s="36" t="b" cm="1">
        <f t="array" ref="H1477">OR(WEEKDAY(UsageTable[[#This Row],[Time]])={1,7},NOT(ISERROR(VLOOKUP(DATE(YEAR(UsageTable[[#This Row],[Time]]),MONTH(UsageTable[[#This Row],[Time]]),DAY(UsageTable[[#This Row],[Time]])),Holidays[Date],1,FALSE()))))</f>
        <v>0</v>
      </c>
      <c r="I14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2.93</v>
      </c>
    </row>
    <row r="1478" spans="2:11" x14ac:dyDescent="0.3">
      <c r="B1478" s="32">
        <v>44175</v>
      </c>
      <c r="C1478" s="34">
        <v>44175.333333333336</v>
      </c>
      <c r="D1478" s="31">
        <v>1.79</v>
      </c>
      <c r="E1478" s="15"/>
      <c r="F1478" s="15"/>
      <c r="G1478" s="36" t="str">
        <f>TEXT(UsageTable[[#This Row],[Time]],"mm-dd")</f>
        <v>12-10</v>
      </c>
      <c r="H1478" s="36" t="b" cm="1">
        <f t="array" ref="H1478">OR(WEEKDAY(UsageTable[[#This Row],[Time]])={1,7},NOT(ISERROR(VLOOKUP(DATE(YEAR(UsageTable[[#This Row],[Time]]),MONTH(UsageTable[[#This Row],[Time]]),DAY(UsageTable[[#This Row],[Time]])),Holidays[Date],1,FALSE()))))</f>
        <v>0</v>
      </c>
      <c r="I14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1.79</v>
      </c>
    </row>
    <row r="1479" spans="2:11" x14ac:dyDescent="0.3">
      <c r="B1479" s="32">
        <v>44175</v>
      </c>
      <c r="C1479" s="34">
        <v>44175.375</v>
      </c>
      <c r="D1479" s="31">
        <v>5</v>
      </c>
      <c r="E1479" s="15"/>
      <c r="F1479" s="15"/>
      <c r="G1479" s="36" t="str">
        <f>TEXT(UsageTable[[#This Row],[Time]],"mm-dd")</f>
        <v>12-10</v>
      </c>
      <c r="H1479" s="36" t="b" cm="1">
        <f t="array" ref="H1479">OR(WEEKDAY(UsageTable[[#This Row],[Time]])={1,7},NOT(ISERROR(VLOOKUP(DATE(YEAR(UsageTable[[#This Row],[Time]]),MONTH(UsageTable[[#This Row],[Time]]),DAY(UsageTable[[#This Row],[Time]])),Holidays[Date],1,FALSE()))))</f>
        <v>0</v>
      </c>
      <c r="I14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v>
      </c>
    </row>
    <row r="1480" spans="2:11" x14ac:dyDescent="0.3">
      <c r="B1480" s="32">
        <v>44175</v>
      </c>
      <c r="C1480" s="34">
        <v>44175.416666666664</v>
      </c>
      <c r="D1480" s="31">
        <v>5.22</v>
      </c>
      <c r="E1480" s="15"/>
      <c r="F1480" s="15"/>
      <c r="G1480" s="36" t="str">
        <f>TEXT(UsageTable[[#This Row],[Time]],"mm-dd")</f>
        <v>12-10</v>
      </c>
      <c r="H1480" s="36" t="b" cm="1">
        <f t="array" ref="H1480">OR(WEEKDAY(UsageTable[[#This Row],[Time]])={1,7},NOT(ISERROR(VLOOKUP(DATE(YEAR(UsageTable[[#This Row],[Time]]),MONTH(UsageTable[[#This Row],[Time]]),DAY(UsageTable[[#This Row],[Time]])),Holidays[Date],1,FALSE()))))</f>
        <v>0</v>
      </c>
      <c r="I14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5.22</v>
      </c>
    </row>
    <row r="1481" spans="2:11" x14ac:dyDescent="0.3">
      <c r="B1481" s="32">
        <v>44175</v>
      </c>
      <c r="C1481" s="34">
        <v>44175.458333333336</v>
      </c>
      <c r="D1481" s="31">
        <v>1.18</v>
      </c>
      <c r="E1481" s="15"/>
      <c r="F1481" s="15"/>
      <c r="G1481" s="36" t="str">
        <f>TEXT(UsageTable[[#This Row],[Time]],"mm-dd")</f>
        <v>12-10</v>
      </c>
      <c r="H1481" s="36" t="b" cm="1">
        <f t="array" ref="H1481">OR(WEEKDAY(UsageTable[[#This Row],[Time]])={1,7},NOT(ISERROR(VLOOKUP(DATE(YEAR(UsageTable[[#This Row],[Time]]),MONTH(UsageTable[[#This Row],[Time]]),DAY(UsageTable[[#This Row],[Time]])),Holidays[Date],1,FALSE()))))</f>
        <v>0</v>
      </c>
      <c r="I14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1.18</v>
      </c>
      <c r="K14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2" spans="2:11" x14ac:dyDescent="0.3">
      <c r="B1482" s="32">
        <v>44175</v>
      </c>
      <c r="C1482" s="34">
        <v>44175.5</v>
      </c>
      <c r="D1482" s="31">
        <v>2.0099999999999998</v>
      </c>
      <c r="E1482" s="15"/>
      <c r="F1482" s="15"/>
      <c r="G1482" s="36" t="str">
        <f>TEXT(UsageTable[[#This Row],[Time]],"mm-dd")</f>
        <v>12-10</v>
      </c>
      <c r="H1482" s="36" t="b" cm="1">
        <f t="array" ref="H1482">OR(WEEKDAY(UsageTable[[#This Row],[Time]])={1,7},NOT(ISERROR(VLOOKUP(DATE(YEAR(UsageTable[[#This Row],[Time]]),MONTH(UsageTable[[#This Row],[Time]]),DAY(UsageTable[[#This Row],[Time]])),Holidays[Date],1,FALSE()))))</f>
        <v>0</v>
      </c>
      <c r="I14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2.0099999999999998</v>
      </c>
      <c r="K14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3" spans="2:11" x14ac:dyDescent="0.3">
      <c r="B1483" s="32">
        <v>44175</v>
      </c>
      <c r="C1483" s="34">
        <v>44175.541666666664</v>
      </c>
      <c r="D1483" s="31">
        <v>1.43</v>
      </c>
      <c r="E1483" s="15"/>
      <c r="F1483" s="15"/>
      <c r="G1483" s="36" t="str">
        <f>TEXT(UsageTable[[#This Row],[Time]],"mm-dd")</f>
        <v>12-10</v>
      </c>
      <c r="H1483" s="36" t="b" cm="1">
        <f t="array" ref="H1483">OR(WEEKDAY(UsageTable[[#This Row],[Time]])={1,7},NOT(ISERROR(VLOOKUP(DATE(YEAR(UsageTable[[#This Row],[Time]]),MONTH(UsageTable[[#This Row],[Time]]),DAY(UsageTable[[#This Row],[Time]])),Holidays[Date],1,FALSE()))))</f>
        <v>0</v>
      </c>
      <c r="I14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1.43</v>
      </c>
      <c r="K14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4" spans="2:11" x14ac:dyDescent="0.3">
      <c r="B1484" s="32">
        <v>44175</v>
      </c>
      <c r="C1484" s="34">
        <v>44175.583333333336</v>
      </c>
      <c r="D1484" s="31">
        <v>0.65</v>
      </c>
      <c r="E1484" s="15"/>
      <c r="F1484" s="15"/>
      <c r="G1484" s="36" t="str">
        <f>TEXT(UsageTable[[#This Row],[Time]],"mm-dd")</f>
        <v>12-10</v>
      </c>
      <c r="H1484" s="36" t="b" cm="1">
        <f t="array" ref="H1484">OR(WEEKDAY(UsageTable[[#This Row],[Time]])={1,7},NOT(ISERROR(VLOOKUP(DATE(YEAR(UsageTable[[#This Row],[Time]]),MONTH(UsageTable[[#This Row],[Time]]),DAY(UsageTable[[#This Row],[Time]])),Holidays[Date],1,FALSE()))))</f>
        <v>0</v>
      </c>
      <c r="I14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0.65</v>
      </c>
      <c r="K14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5" spans="2:11" x14ac:dyDescent="0.3">
      <c r="B1485" s="32">
        <v>44175</v>
      </c>
      <c r="C1485" s="34">
        <v>44175.625</v>
      </c>
      <c r="D1485" s="31">
        <v>1.1399999999999999</v>
      </c>
      <c r="E1485" s="15"/>
      <c r="F1485" s="15"/>
      <c r="G1485" s="36" t="str">
        <f>TEXT(UsageTable[[#This Row],[Time]],"mm-dd")</f>
        <v>12-10</v>
      </c>
      <c r="H1485" s="36" t="b" cm="1">
        <f t="array" ref="H1485">OR(WEEKDAY(UsageTable[[#This Row],[Time]])={1,7},NOT(ISERROR(VLOOKUP(DATE(YEAR(UsageTable[[#This Row],[Time]]),MONTH(UsageTable[[#This Row],[Time]]),DAY(UsageTable[[#This Row],[Time]])),Holidays[Date],1,FALSE()))))</f>
        <v>0</v>
      </c>
      <c r="I14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1.1399999999999999</v>
      </c>
      <c r="K14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6" spans="2:11" x14ac:dyDescent="0.3">
      <c r="B1486" s="32">
        <v>44175</v>
      </c>
      <c r="C1486" s="34">
        <v>44175.666666666664</v>
      </c>
      <c r="D1486" s="31">
        <v>0.36</v>
      </c>
      <c r="E1486" s="15"/>
      <c r="F1486" s="15"/>
      <c r="G1486" s="36" t="str">
        <f>TEXT(UsageTable[[#This Row],[Time]],"mm-dd")</f>
        <v>12-10</v>
      </c>
      <c r="H1486" s="36" t="b" cm="1">
        <f t="array" ref="H1486">OR(WEEKDAY(UsageTable[[#This Row],[Time]])={1,7},NOT(ISERROR(VLOOKUP(DATE(YEAR(UsageTable[[#This Row],[Time]]),MONTH(UsageTable[[#This Row],[Time]]),DAY(UsageTable[[#This Row],[Time]])),Holidays[Date],1,FALSE()))))</f>
        <v>0</v>
      </c>
      <c r="I14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0.36</v>
      </c>
      <c r="K14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87" spans="2:11" x14ac:dyDescent="0.3">
      <c r="B1487" s="32">
        <v>44175</v>
      </c>
      <c r="C1487" s="34">
        <v>44175.708333333336</v>
      </c>
      <c r="D1487" s="31">
        <v>0.43</v>
      </c>
      <c r="E1487" s="15"/>
      <c r="F1487" s="15"/>
      <c r="G1487" s="36" t="str">
        <f>TEXT(UsageTable[[#This Row],[Time]],"mm-dd")</f>
        <v>12-10</v>
      </c>
      <c r="H1487" s="36" t="b" cm="1">
        <f t="array" ref="H1487">OR(WEEKDAY(UsageTable[[#This Row],[Time]])={1,7},NOT(ISERROR(VLOOKUP(DATE(YEAR(UsageTable[[#This Row],[Time]]),MONTH(UsageTable[[#This Row],[Time]]),DAY(UsageTable[[#This Row],[Time]])),Holidays[Date],1,FALSE()))))</f>
        <v>0</v>
      </c>
      <c r="I14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0.43</v>
      </c>
    </row>
    <row r="1488" spans="2:11" x14ac:dyDescent="0.3">
      <c r="B1488" s="32">
        <v>44175</v>
      </c>
      <c r="C1488" s="34">
        <v>44175.75</v>
      </c>
      <c r="D1488" s="31">
        <v>3.96</v>
      </c>
      <c r="E1488" s="15"/>
      <c r="F1488" s="15"/>
      <c r="G1488" s="36" t="str">
        <f>TEXT(UsageTable[[#This Row],[Time]],"mm-dd")</f>
        <v>12-10</v>
      </c>
      <c r="H1488" s="36" t="b" cm="1">
        <f t="array" ref="H1488">OR(WEEKDAY(UsageTable[[#This Row],[Time]])={1,7},NOT(ISERROR(VLOOKUP(DATE(YEAR(UsageTable[[#This Row],[Time]]),MONTH(UsageTable[[#This Row],[Time]]),DAY(UsageTable[[#This Row],[Time]])),Holidays[Date],1,FALSE()))))</f>
        <v>0</v>
      </c>
      <c r="I14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4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3.96</v>
      </c>
    </row>
    <row r="1489" spans="2:11" x14ac:dyDescent="0.3">
      <c r="B1489" s="32">
        <v>44175</v>
      </c>
      <c r="C1489" s="34">
        <v>44175.791666666664</v>
      </c>
      <c r="D1489" s="31">
        <v>1.46</v>
      </c>
      <c r="E1489" s="15"/>
      <c r="F1489" s="15"/>
      <c r="G1489" s="36" t="str">
        <f>TEXT(UsageTable[[#This Row],[Time]],"mm-dd")</f>
        <v>12-10</v>
      </c>
      <c r="H1489" s="36" t="b" cm="1">
        <f t="array" ref="H1489">OR(WEEKDAY(UsageTable[[#This Row],[Time]])={1,7},NOT(ISERROR(VLOOKUP(DATE(YEAR(UsageTable[[#This Row],[Time]]),MONTH(UsageTable[[#This Row],[Time]]),DAY(UsageTable[[#This Row],[Time]])),Holidays[Date],1,FALSE()))))</f>
        <v>0</v>
      </c>
      <c r="I14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14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0" spans="2:11" x14ac:dyDescent="0.3">
      <c r="B1490" s="32">
        <v>44175</v>
      </c>
      <c r="C1490" s="34">
        <v>44175.833333333336</v>
      </c>
      <c r="D1490" s="31">
        <v>2.91</v>
      </c>
      <c r="E1490" s="15"/>
      <c r="F1490" s="15"/>
      <c r="G1490" s="36" t="str">
        <f>TEXT(UsageTable[[#This Row],[Time]],"mm-dd")</f>
        <v>12-10</v>
      </c>
      <c r="H1490" s="36" t="b" cm="1">
        <f t="array" ref="H1490">OR(WEEKDAY(UsageTable[[#This Row],[Time]])={1,7},NOT(ISERROR(VLOOKUP(DATE(YEAR(UsageTable[[#This Row],[Time]]),MONTH(UsageTable[[#This Row],[Time]]),DAY(UsageTable[[#This Row],[Time]])),Holidays[Date],1,FALSE()))))</f>
        <v>0</v>
      </c>
      <c r="I14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14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1" spans="2:11" x14ac:dyDescent="0.3">
      <c r="B1491" s="32">
        <v>44175</v>
      </c>
      <c r="C1491" s="34">
        <v>44175.875</v>
      </c>
      <c r="D1491" s="31">
        <v>1.08</v>
      </c>
      <c r="E1491" s="15"/>
      <c r="F1491" s="15"/>
      <c r="G1491" s="36" t="str">
        <f>TEXT(UsageTable[[#This Row],[Time]],"mm-dd")</f>
        <v>12-10</v>
      </c>
      <c r="H1491" s="36" t="b" cm="1">
        <f t="array" ref="H1491">OR(WEEKDAY(UsageTable[[#This Row],[Time]])={1,7},NOT(ISERROR(VLOOKUP(DATE(YEAR(UsageTable[[#This Row],[Time]]),MONTH(UsageTable[[#This Row],[Time]]),DAY(UsageTable[[#This Row],[Time]])),Holidays[Date],1,FALSE()))))</f>
        <v>0</v>
      </c>
      <c r="I14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14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2" spans="2:11" x14ac:dyDescent="0.3">
      <c r="B1492" s="32">
        <v>44175</v>
      </c>
      <c r="C1492" s="34">
        <v>44175.916666666664</v>
      </c>
      <c r="D1492" s="31">
        <v>0.6</v>
      </c>
      <c r="E1492" s="15"/>
      <c r="F1492" s="15"/>
      <c r="G1492" s="36" t="str">
        <f>TEXT(UsageTable[[#This Row],[Time]],"mm-dd")</f>
        <v>12-10</v>
      </c>
      <c r="H1492" s="36" t="b" cm="1">
        <f t="array" ref="H1492">OR(WEEKDAY(UsageTable[[#This Row],[Time]])={1,7},NOT(ISERROR(VLOOKUP(DATE(YEAR(UsageTable[[#This Row],[Time]]),MONTH(UsageTable[[#This Row],[Time]]),DAY(UsageTable[[#This Row],[Time]])),Holidays[Date],1,FALSE()))))</f>
        <v>0</v>
      </c>
      <c r="I14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14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3" spans="2:11" x14ac:dyDescent="0.3">
      <c r="B1493" s="32">
        <v>44175</v>
      </c>
      <c r="C1493" s="34">
        <v>44175.958333333336</v>
      </c>
      <c r="D1493" s="31">
        <v>4.66</v>
      </c>
      <c r="E1493" s="15"/>
      <c r="F1493" s="15"/>
      <c r="G1493" s="36" t="str">
        <f>TEXT(UsageTable[[#This Row],[Time]],"mm-dd")</f>
        <v>12-10</v>
      </c>
      <c r="H1493" s="36" t="b" cm="1">
        <f t="array" ref="H1493">OR(WEEKDAY(UsageTable[[#This Row],[Time]])={1,7},NOT(ISERROR(VLOOKUP(DATE(YEAR(UsageTable[[#This Row],[Time]]),MONTH(UsageTable[[#This Row],[Time]]),DAY(UsageTable[[#This Row],[Time]])),Holidays[Date],1,FALSE()))))</f>
        <v>0</v>
      </c>
      <c r="I14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4.66</v>
      </c>
      <c r="J14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4" spans="2:11" x14ac:dyDescent="0.3">
      <c r="B1494" s="32">
        <v>44176</v>
      </c>
      <c r="C1494" s="34">
        <v>44176</v>
      </c>
      <c r="D1494" s="31">
        <v>4.0999999999999996</v>
      </c>
      <c r="E1494" s="15"/>
      <c r="F1494" s="15"/>
      <c r="G1494" s="36" t="str">
        <f>TEXT(UsageTable[[#This Row],[Time]],"mm-dd")</f>
        <v>12-11</v>
      </c>
      <c r="H1494" s="36" t="b" cm="1">
        <f t="array" ref="H1494">OR(WEEKDAY(UsageTable[[#This Row],[Time]])={1,7},NOT(ISERROR(VLOOKUP(DATE(YEAR(UsageTable[[#This Row],[Time]]),MONTH(UsageTable[[#This Row],[Time]]),DAY(UsageTable[[#This Row],[Time]])),Holidays[Date],1,FALSE()))))</f>
        <v>0</v>
      </c>
      <c r="I14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4.0999999999999996</v>
      </c>
      <c r="J14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5" spans="2:11" x14ac:dyDescent="0.3">
      <c r="B1495" s="32">
        <v>44176</v>
      </c>
      <c r="C1495" s="34">
        <v>44176.041666666664</v>
      </c>
      <c r="D1495" s="31">
        <v>0.39</v>
      </c>
      <c r="E1495" s="15"/>
      <c r="F1495" s="15"/>
      <c r="G1495" s="36" t="str">
        <f>TEXT(UsageTable[[#This Row],[Time]],"mm-dd")</f>
        <v>12-11</v>
      </c>
      <c r="H1495" s="36" t="b" cm="1">
        <f t="array" ref="H1495">OR(WEEKDAY(UsageTable[[#This Row],[Time]])={1,7},NOT(ISERROR(VLOOKUP(DATE(YEAR(UsageTable[[#This Row],[Time]]),MONTH(UsageTable[[#This Row],[Time]]),DAY(UsageTable[[#This Row],[Time]])),Holidays[Date],1,FALSE()))))</f>
        <v>0</v>
      </c>
      <c r="I14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4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6" spans="2:11" x14ac:dyDescent="0.3">
      <c r="B1496" s="32">
        <v>44176</v>
      </c>
      <c r="C1496" s="34">
        <v>44176.083333333336</v>
      </c>
      <c r="D1496" s="31">
        <v>1</v>
      </c>
      <c r="E1496" s="15"/>
      <c r="F1496" s="15"/>
      <c r="G1496" s="36" t="str">
        <f>TEXT(UsageTable[[#This Row],[Time]],"mm-dd")</f>
        <v>12-11</v>
      </c>
      <c r="H1496" s="36" t="b" cm="1">
        <f t="array" ref="H1496">OR(WEEKDAY(UsageTable[[#This Row],[Time]])={1,7},NOT(ISERROR(VLOOKUP(DATE(YEAR(UsageTable[[#This Row],[Time]]),MONTH(UsageTable[[#This Row],[Time]]),DAY(UsageTable[[#This Row],[Time]])),Holidays[Date],1,FALSE()))))</f>
        <v>0</v>
      </c>
      <c r="I14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14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7" spans="2:11" x14ac:dyDescent="0.3">
      <c r="B1497" s="32">
        <v>44176</v>
      </c>
      <c r="C1497" s="34">
        <v>44176.125</v>
      </c>
      <c r="D1497" s="31">
        <v>0.4</v>
      </c>
      <c r="E1497" s="15"/>
      <c r="F1497" s="15"/>
      <c r="G1497" s="36" t="str">
        <f>TEXT(UsageTable[[#This Row],[Time]],"mm-dd")</f>
        <v>12-11</v>
      </c>
      <c r="H1497" s="36" t="b" cm="1">
        <f t="array" ref="H1497">OR(WEEKDAY(UsageTable[[#This Row],[Time]])={1,7},NOT(ISERROR(VLOOKUP(DATE(YEAR(UsageTable[[#This Row],[Time]]),MONTH(UsageTable[[#This Row],[Time]]),DAY(UsageTable[[#This Row],[Time]])),Holidays[Date],1,FALSE()))))</f>
        <v>0</v>
      </c>
      <c r="I14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4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8" spans="2:11" x14ac:dyDescent="0.3">
      <c r="B1498" s="32">
        <v>44176</v>
      </c>
      <c r="C1498" s="34">
        <v>44176.166666666664</v>
      </c>
      <c r="D1498" s="31">
        <v>0.69</v>
      </c>
      <c r="E1498" s="15"/>
      <c r="F1498" s="15"/>
      <c r="G1498" s="36" t="str">
        <f>TEXT(UsageTable[[#This Row],[Time]],"mm-dd")</f>
        <v>12-11</v>
      </c>
      <c r="H1498" s="36" t="b" cm="1">
        <f t="array" ref="H1498">OR(WEEKDAY(UsageTable[[#This Row],[Time]])={1,7},NOT(ISERROR(VLOOKUP(DATE(YEAR(UsageTable[[#This Row],[Time]]),MONTH(UsageTable[[#This Row],[Time]]),DAY(UsageTable[[#This Row],[Time]])),Holidays[Date],1,FALSE()))))</f>
        <v>0</v>
      </c>
      <c r="I14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14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499" spans="2:11" x14ac:dyDescent="0.3">
      <c r="B1499" s="32">
        <v>44176</v>
      </c>
      <c r="C1499" s="34">
        <v>44176.208333333336</v>
      </c>
      <c r="D1499" s="31">
        <v>1.08</v>
      </c>
      <c r="E1499" s="15"/>
      <c r="F1499" s="15"/>
      <c r="G1499" s="36" t="str">
        <f>TEXT(UsageTable[[#This Row],[Time]],"mm-dd")</f>
        <v>12-11</v>
      </c>
      <c r="H1499" s="36" t="b" cm="1">
        <f t="array" ref="H1499">OR(WEEKDAY(UsageTable[[#This Row],[Time]])={1,7},NOT(ISERROR(VLOOKUP(DATE(YEAR(UsageTable[[#This Row],[Time]]),MONTH(UsageTable[[#This Row],[Time]]),DAY(UsageTable[[#This Row],[Time]])),Holidays[Date],1,FALSE()))))</f>
        <v>0</v>
      </c>
      <c r="I14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14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4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0" spans="2:11" x14ac:dyDescent="0.3">
      <c r="B1500" s="32">
        <v>44176</v>
      </c>
      <c r="C1500" s="34">
        <v>44176.25</v>
      </c>
      <c r="D1500" s="31">
        <v>0.87</v>
      </c>
      <c r="E1500" s="15"/>
      <c r="F1500" s="15"/>
      <c r="G1500" s="36" t="str">
        <f>TEXT(UsageTable[[#This Row],[Time]],"mm-dd")</f>
        <v>12-11</v>
      </c>
      <c r="H1500" s="36" t="b" cm="1">
        <f t="array" ref="H1500">OR(WEEKDAY(UsageTable[[#This Row],[Time]])={1,7},NOT(ISERROR(VLOOKUP(DATE(YEAR(UsageTable[[#This Row],[Time]]),MONTH(UsageTable[[#This Row],[Time]]),DAY(UsageTable[[#This Row],[Time]])),Holidays[Date],1,FALSE()))))</f>
        <v>0</v>
      </c>
      <c r="I15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15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1" spans="2:11" x14ac:dyDescent="0.3">
      <c r="B1501" s="32">
        <v>44176</v>
      </c>
      <c r="C1501" s="34">
        <v>44176.291666666664</v>
      </c>
      <c r="D1501" s="31">
        <v>2.76</v>
      </c>
      <c r="E1501" s="15"/>
      <c r="F1501" s="15"/>
      <c r="G1501" s="36" t="str">
        <f>TEXT(UsageTable[[#This Row],[Time]],"mm-dd")</f>
        <v>12-11</v>
      </c>
      <c r="H1501" s="36" t="b" cm="1">
        <f t="array" ref="H1501">OR(WEEKDAY(UsageTable[[#This Row],[Time]])={1,7},NOT(ISERROR(VLOOKUP(DATE(YEAR(UsageTable[[#This Row],[Time]]),MONTH(UsageTable[[#This Row],[Time]]),DAY(UsageTable[[#This Row],[Time]])),Holidays[Date],1,FALSE()))))</f>
        <v>0</v>
      </c>
      <c r="I15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1502" spans="2:11" x14ac:dyDescent="0.3">
      <c r="B1502" s="32">
        <v>44176</v>
      </c>
      <c r="C1502" s="34">
        <v>44176.333333333336</v>
      </c>
      <c r="D1502" s="31">
        <v>4.46</v>
      </c>
      <c r="E1502" s="15"/>
      <c r="F1502" s="15"/>
      <c r="G1502" s="36" t="str">
        <f>TEXT(UsageTable[[#This Row],[Time]],"mm-dd")</f>
        <v>12-11</v>
      </c>
      <c r="H1502" s="36" t="b" cm="1">
        <f t="array" ref="H1502">OR(WEEKDAY(UsageTable[[#This Row],[Time]])={1,7},NOT(ISERROR(VLOOKUP(DATE(YEAR(UsageTable[[#This Row],[Time]]),MONTH(UsageTable[[#This Row],[Time]]),DAY(UsageTable[[#This Row],[Time]])),Holidays[Date],1,FALSE()))))</f>
        <v>0</v>
      </c>
      <c r="I15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4.46</v>
      </c>
    </row>
    <row r="1503" spans="2:11" x14ac:dyDescent="0.3">
      <c r="B1503" s="32">
        <v>44176</v>
      </c>
      <c r="C1503" s="34">
        <v>44176.375</v>
      </c>
      <c r="D1503" s="31">
        <v>2.04</v>
      </c>
      <c r="E1503" s="15"/>
      <c r="F1503" s="15"/>
      <c r="G1503" s="36" t="str">
        <f>TEXT(UsageTable[[#This Row],[Time]],"mm-dd")</f>
        <v>12-11</v>
      </c>
      <c r="H1503" s="36" t="b" cm="1">
        <f t="array" ref="H1503">OR(WEEKDAY(UsageTable[[#This Row],[Time]])={1,7},NOT(ISERROR(VLOOKUP(DATE(YEAR(UsageTable[[#This Row],[Time]]),MONTH(UsageTable[[#This Row],[Time]]),DAY(UsageTable[[#This Row],[Time]])),Holidays[Date],1,FALSE()))))</f>
        <v>0</v>
      </c>
      <c r="I15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v>
      </c>
    </row>
    <row r="1504" spans="2:11" x14ac:dyDescent="0.3">
      <c r="B1504" s="32">
        <v>44176</v>
      </c>
      <c r="C1504" s="34">
        <v>44176.416666666664</v>
      </c>
      <c r="D1504" s="31">
        <v>1.89</v>
      </c>
      <c r="E1504" s="15"/>
      <c r="F1504" s="15"/>
      <c r="G1504" s="36" t="str">
        <f>TEXT(UsageTable[[#This Row],[Time]],"mm-dd")</f>
        <v>12-11</v>
      </c>
      <c r="H1504" s="36" t="b" cm="1">
        <f t="array" ref="H1504">OR(WEEKDAY(UsageTable[[#This Row],[Time]])={1,7},NOT(ISERROR(VLOOKUP(DATE(YEAR(UsageTable[[#This Row],[Time]]),MONTH(UsageTable[[#This Row],[Time]]),DAY(UsageTable[[#This Row],[Time]])),Holidays[Date],1,FALSE()))))</f>
        <v>0</v>
      </c>
      <c r="I15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1.89</v>
      </c>
    </row>
    <row r="1505" spans="2:11" x14ac:dyDescent="0.3">
      <c r="B1505" s="32">
        <v>44176</v>
      </c>
      <c r="C1505" s="34">
        <v>44176.458333333336</v>
      </c>
      <c r="D1505" s="31">
        <v>0.9</v>
      </c>
      <c r="E1505" s="15"/>
      <c r="F1505" s="15"/>
      <c r="G1505" s="36" t="str">
        <f>TEXT(UsageTable[[#This Row],[Time]],"mm-dd")</f>
        <v>12-11</v>
      </c>
      <c r="H1505" s="36" t="b" cm="1">
        <f t="array" ref="H1505">OR(WEEKDAY(UsageTable[[#This Row],[Time]])={1,7},NOT(ISERROR(VLOOKUP(DATE(YEAR(UsageTable[[#This Row],[Time]]),MONTH(UsageTable[[#This Row],[Time]]),DAY(UsageTable[[#This Row],[Time]])),Holidays[Date],1,FALSE()))))</f>
        <v>0</v>
      </c>
      <c r="I15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v>
      </c>
      <c r="K15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6" spans="2:11" x14ac:dyDescent="0.3">
      <c r="B1506" s="32">
        <v>44176</v>
      </c>
      <c r="C1506" s="34">
        <v>44176.5</v>
      </c>
      <c r="D1506" s="31">
        <v>1.81</v>
      </c>
      <c r="E1506" s="15"/>
      <c r="F1506" s="15"/>
      <c r="G1506" s="36" t="str">
        <f>TEXT(UsageTable[[#This Row],[Time]],"mm-dd")</f>
        <v>12-11</v>
      </c>
      <c r="H1506" s="36" t="b" cm="1">
        <f t="array" ref="H1506">OR(WEEKDAY(UsageTable[[#This Row],[Time]])={1,7},NOT(ISERROR(VLOOKUP(DATE(YEAR(UsageTable[[#This Row],[Time]]),MONTH(UsageTable[[#This Row],[Time]]),DAY(UsageTable[[#This Row],[Time]])),Holidays[Date],1,FALSE()))))</f>
        <v>0</v>
      </c>
      <c r="I15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15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7" spans="2:11" x14ac:dyDescent="0.3">
      <c r="B1507" s="32">
        <v>44176</v>
      </c>
      <c r="C1507" s="34">
        <v>44176.541666666664</v>
      </c>
      <c r="D1507" s="31">
        <v>2.95</v>
      </c>
      <c r="E1507" s="15"/>
      <c r="F1507" s="15"/>
      <c r="G1507" s="36" t="str">
        <f>TEXT(UsageTable[[#This Row],[Time]],"mm-dd")</f>
        <v>12-11</v>
      </c>
      <c r="H1507" s="36" t="b" cm="1">
        <f t="array" ref="H1507">OR(WEEKDAY(UsageTable[[#This Row],[Time]])={1,7},NOT(ISERROR(VLOOKUP(DATE(YEAR(UsageTable[[#This Row],[Time]]),MONTH(UsageTable[[#This Row],[Time]]),DAY(UsageTable[[#This Row],[Time]])),Holidays[Date],1,FALSE()))))</f>
        <v>0</v>
      </c>
      <c r="I15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2.95</v>
      </c>
      <c r="K15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8" spans="2:11" x14ac:dyDescent="0.3">
      <c r="B1508" s="32">
        <v>44176</v>
      </c>
      <c r="C1508" s="34">
        <v>44176.583333333336</v>
      </c>
      <c r="D1508" s="31">
        <v>3.55</v>
      </c>
      <c r="E1508" s="15"/>
      <c r="F1508" s="15"/>
      <c r="G1508" s="36" t="str">
        <f>TEXT(UsageTable[[#This Row],[Time]],"mm-dd")</f>
        <v>12-11</v>
      </c>
      <c r="H1508" s="36" t="b" cm="1">
        <f t="array" ref="H1508">OR(WEEKDAY(UsageTable[[#This Row],[Time]])={1,7},NOT(ISERROR(VLOOKUP(DATE(YEAR(UsageTable[[#This Row],[Time]]),MONTH(UsageTable[[#This Row],[Time]]),DAY(UsageTable[[#This Row],[Time]])),Holidays[Date],1,FALSE()))))</f>
        <v>0</v>
      </c>
      <c r="I15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3.55</v>
      </c>
      <c r="K15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09" spans="2:11" x14ac:dyDescent="0.3">
      <c r="B1509" s="32">
        <v>44176</v>
      </c>
      <c r="C1509" s="34">
        <v>44176.625</v>
      </c>
      <c r="D1509" s="31">
        <v>3.88</v>
      </c>
      <c r="E1509" s="15"/>
      <c r="F1509" s="15"/>
      <c r="G1509" s="36" t="str">
        <f>TEXT(UsageTable[[#This Row],[Time]],"mm-dd")</f>
        <v>12-11</v>
      </c>
      <c r="H1509" s="36" t="b" cm="1">
        <f t="array" ref="H1509">OR(WEEKDAY(UsageTable[[#This Row],[Time]])={1,7},NOT(ISERROR(VLOOKUP(DATE(YEAR(UsageTable[[#This Row],[Time]]),MONTH(UsageTable[[#This Row],[Time]]),DAY(UsageTable[[#This Row],[Time]])),Holidays[Date],1,FALSE()))))</f>
        <v>0</v>
      </c>
      <c r="I15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3.88</v>
      </c>
      <c r="K15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0" spans="2:11" x14ac:dyDescent="0.3">
      <c r="B1510" s="32">
        <v>44176</v>
      </c>
      <c r="C1510" s="34">
        <v>44176.666666666664</v>
      </c>
      <c r="D1510" s="31">
        <v>1.76</v>
      </c>
      <c r="E1510" s="15"/>
      <c r="F1510" s="15"/>
      <c r="G1510" s="36" t="str">
        <f>TEXT(UsageTable[[#This Row],[Time]],"mm-dd")</f>
        <v>12-11</v>
      </c>
      <c r="H1510" s="36" t="b" cm="1">
        <f t="array" ref="H1510">OR(WEEKDAY(UsageTable[[#This Row],[Time]])={1,7},NOT(ISERROR(VLOOKUP(DATE(YEAR(UsageTable[[#This Row],[Time]]),MONTH(UsageTable[[#This Row],[Time]]),DAY(UsageTable[[#This Row],[Time]])),Holidays[Date],1,FALSE()))))</f>
        <v>0</v>
      </c>
      <c r="I15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1.76</v>
      </c>
      <c r="K15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1" spans="2:11" x14ac:dyDescent="0.3">
      <c r="B1511" s="32">
        <v>44176</v>
      </c>
      <c r="C1511" s="34">
        <v>44176.708333333336</v>
      </c>
      <c r="D1511" s="31">
        <v>1.47</v>
      </c>
      <c r="E1511" s="15"/>
      <c r="F1511" s="15"/>
      <c r="G1511" s="36" t="str">
        <f>TEXT(UsageTable[[#This Row],[Time]],"mm-dd")</f>
        <v>12-11</v>
      </c>
      <c r="H1511" s="36" t="b" cm="1">
        <f t="array" ref="H1511">OR(WEEKDAY(UsageTable[[#This Row],[Time]])={1,7},NOT(ISERROR(VLOOKUP(DATE(YEAR(UsageTable[[#This Row],[Time]]),MONTH(UsageTable[[#This Row],[Time]]),DAY(UsageTable[[#This Row],[Time]])),Holidays[Date],1,FALSE()))))</f>
        <v>0</v>
      </c>
      <c r="I15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1.47</v>
      </c>
    </row>
    <row r="1512" spans="2:11" x14ac:dyDescent="0.3">
      <c r="B1512" s="32">
        <v>44176</v>
      </c>
      <c r="C1512" s="34">
        <v>44176.75</v>
      </c>
      <c r="D1512" s="31">
        <v>1.1100000000000001</v>
      </c>
      <c r="E1512" s="15"/>
      <c r="F1512" s="15"/>
      <c r="G1512" s="36" t="str">
        <f>TEXT(UsageTable[[#This Row],[Time]],"mm-dd")</f>
        <v>12-11</v>
      </c>
      <c r="H1512" s="36" t="b" cm="1">
        <f t="array" ref="H1512">OR(WEEKDAY(UsageTable[[#This Row],[Time]])={1,7},NOT(ISERROR(VLOOKUP(DATE(YEAR(UsageTable[[#This Row],[Time]]),MONTH(UsageTable[[#This Row],[Time]]),DAY(UsageTable[[#This Row],[Time]])),Holidays[Date],1,FALSE()))))</f>
        <v>0</v>
      </c>
      <c r="I15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1.1100000000000001</v>
      </c>
    </row>
    <row r="1513" spans="2:11" x14ac:dyDescent="0.3">
      <c r="B1513" s="32">
        <v>44176</v>
      </c>
      <c r="C1513" s="34">
        <v>44176.791666666664</v>
      </c>
      <c r="D1513" s="31">
        <v>0.52</v>
      </c>
      <c r="E1513" s="15"/>
      <c r="F1513" s="15"/>
      <c r="G1513" s="36" t="str">
        <f>TEXT(UsageTable[[#This Row],[Time]],"mm-dd")</f>
        <v>12-11</v>
      </c>
      <c r="H1513" s="36" t="b" cm="1">
        <f t="array" ref="H1513">OR(WEEKDAY(UsageTable[[#This Row],[Time]])={1,7},NOT(ISERROR(VLOOKUP(DATE(YEAR(UsageTable[[#This Row],[Time]]),MONTH(UsageTable[[#This Row],[Time]]),DAY(UsageTable[[#This Row],[Time]])),Holidays[Date],1,FALSE()))))</f>
        <v>0</v>
      </c>
      <c r="I15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15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4" spans="2:11" x14ac:dyDescent="0.3">
      <c r="B1514" s="32">
        <v>44176</v>
      </c>
      <c r="C1514" s="34">
        <v>44176.833333333336</v>
      </c>
      <c r="D1514" s="31">
        <v>2.69</v>
      </c>
      <c r="E1514" s="15"/>
      <c r="F1514" s="15"/>
      <c r="G1514" s="36" t="str">
        <f>TEXT(UsageTable[[#This Row],[Time]],"mm-dd")</f>
        <v>12-11</v>
      </c>
      <c r="H1514" s="36" t="b" cm="1">
        <f t="array" ref="H1514">OR(WEEKDAY(UsageTable[[#This Row],[Time]])={1,7},NOT(ISERROR(VLOOKUP(DATE(YEAR(UsageTable[[#This Row],[Time]]),MONTH(UsageTable[[#This Row],[Time]]),DAY(UsageTable[[#This Row],[Time]])),Holidays[Date],1,FALSE()))))</f>
        <v>0</v>
      </c>
      <c r="I15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2.69</v>
      </c>
      <c r="J15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5" spans="2:11" x14ac:dyDescent="0.3">
      <c r="B1515" s="32">
        <v>44176</v>
      </c>
      <c r="C1515" s="34">
        <v>44176.875</v>
      </c>
      <c r="D1515" s="31">
        <v>0.56000000000000005</v>
      </c>
      <c r="E1515" s="15"/>
      <c r="F1515" s="15"/>
      <c r="G1515" s="36" t="str">
        <f>TEXT(UsageTable[[#This Row],[Time]],"mm-dd")</f>
        <v>12-11</v>
      </c>
      <c r="H1515" s="36" t="b" cm="1">
        <f t="array" ref="H1515">OR(WEEKDAY(UsageTable[[#This Row],[Time]])={1,7},NOT(ISERROR(VLOOKUP(DATE(YEAR(UsageTable[[#This Row],[Time]]),MONTH(UsageTable[[#This Row],[Time]]),DAY(UsageTable[[#This Row],[Time]])),Holidays[Date],1,FALSE()))))</f>
        <v>0</v>
      </c>
      <c r="I15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15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6" spans="2:11" x14ac:dyDescent="0.3">
      <c r="B1516" s="32">
        <v>44176</v>
      </c>
      <c r="C1516" s="34">
        <v>44176.916666666664</v>
      </c>
      <c r="D1516" s="31">
        <v>0.98</v>
      </c>
      <c r="E1516" s="15"/>
      <c r="F1516" s="15"/>
      <c r="G1516" s="36" t="str">
        <f>TEXT(UsageTable[[#This Row],[Time]],"mm-dd")</f>
        <v>12-11</v>
      </c>
      <c r="H1516" s="36" t="b" cm="1">
        <f t="array" ref="H1516">OR(WEEKDAY(UsageTable[[#This Row],[Time]])={1,7},NOT(ISERROR(VLOOKUP(DATE(YEAR(UsageTable[[#This Row],[Time]]),MONTH(UsageTable[[#This Row],[Time]]),DAY(UsageTable[[#This Row],[Time]])),Holidays[Date],1,FALSE()))))</f>
        <v>0</v>
      </c>
      <c r="I15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15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7" spans="2:11" x14ac:dyDescent="0.3">
      <c r="B1517" s="32">
        <v>44176</v>
      </c>
      <c r="C1517" s="34">
        <v>44176.958333333336</v>
      </c>
      <c r="D1517" s="31">
        <v>1.1299999999999999</v>
      </c>
      <c r="E1517" s="15"/>
      <c r="F1517" s="15"/>
      <c r="G1517" s="36" t="str">
        <f>TEXT(UsageTable[[#This Row],[Time]],"mm-dd")</f>
        <v>12-11</v>
      </c>
      <c r="H1517" s="36" t="b" cm="1">
        <f t="array" ref="H1517">OR(WEEKDAY(UsageTable[[#This Row],[Time]])={1,7},NOT(ISERROR(VLOOKUP(DATE(YEAR(UsageTable[[#This Row],[Time]]),MONTH(UsageTable[[#This Row],[Time]]),DAY(UsageTable[[#This Row],[Time]])),Holidays[Date],1,FALSE()))))</f>
        <v>0</v>
      </c>
      <c r="I15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5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8" spans="2:11" x14ac:dyDescent="0.3">
      <c r="B1518" s="32">
        <v>44177</v>
      </c>
      <c r="C1518" s="34">
        <v>44177</v>
      </c>
      <c r="D1518" s="31">
        <v>0.92</v>
      </c>
      <c r="E1518" s="15"/>
      <c r="F1518" s="15"/>
      <c r="G1518" s="36" t="str">
        <f>TEXT(UsageTable[[#This Row],[Time]],"mm-dd")</f>
        <v>12-12</v>
      </c>
      <c r="H1518" s="36" t="b" cm="1">
        <f t="array" ref="H1518">OR(WEEKDAY(UsageTable[[#This Row],[Time]])={1,7},NOT(ISERROR(VLOOKUP(DATE(YEAR(UsageTable[[#This Row],[Time]]),MONTH(UsageTable[[#This Row],[Time]]),DAY(UsageTable[[#This Row],[Time]])),Holidays[Date],1,FALSE()))))</f>
        <v>1</v>
      </c>
      <c r="I15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15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19" spans="2:11" x14ac:dyDescent="0.3">
      <c r="B1519" s="32">
        <v>44177</v>
      </c>
      <c r="C1519" s="34">
        <v>44177.041666666664</v>
      </c>
      <c r="D1519" s="31">
        <v>0.95</v>
      </c>
      <c r="E1519" s="15"/>
      <c r="F1519" s="15"/>
      <c r="G1519" s="36" t="str">
        <f>TEXT(UsageTable[[#This Row],[Time]],"mm-dd")</f>
        <v>12-12</v>
      </c>
      <c r="H1519" s="36" t="b" cm="1">
        <f t="array" ref="H1519">OR(WEEKDAY(UsageTable[[#This Row],[Time]])={1,7},NOT(ISERROR(VLOOKUP(DATE(YEAR(UsageTable[[#This Row],[Time]]),MONTH(UsageTable[[#This Row],[Time]]),DAY(UsageTable[[#This Row],[Time]])),Holidays[Date],1,FALSE()))))</f>
        <v>1</v>
      </c>
      <c r="I15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15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0" spans="2:11" x14ac:dyDescent="0.3">
      <c r="B1520" s="32">
        <v>44177</v>
      </c>
      <c r="C1520" s="34">
        <v>44177.083333333336</v>
      </c>
      <c r="D1520" s="31">
        <v>0.37</v>
      </c>
      <c r="E1520" s="15"/>
      <c r="F1520" s="15"/>
      <c r="G1520" s="36" t="str">
        <f>TEXT(UsageTable[[#This Row],[Time]],"mm-dd")</f>
        <v>12-12</v>
      </c>
      <c r="H1520" s="36" t="b" cm="1">
        <f t="array" ref="H1520">OR(WEEKDAY(UsageTable[[#This Row],[Time]])={1,7},NOT(ISERROR(VLOOKUP(DATE(YEAR(UsageTable[[#This Row],[Time]]),MONTH(UsageTable[[#This Row],[Time]]),DAY(UsageTable[[#This Row],[Time]])),Holidays[Date],1,FALSE()))))</f>
        <v>1</v>
      </c>
      <c r="I15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5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1" spans="2:11" x14ac:dyDescent="0.3">
      <c r="B1521" s="32">
        <v>44177</v>
      </c>
      <c r="C1521" s="34">
        <v>44177.125</v>
      </c>
      <c r="D1521" s="31">
        <v>0.32</v>
      </c>
      <c r="E1521" s="15"/>
      <c r="F1521" s="15"/>
      <c r="G1521" s="36" t="str">
        <f>TEXT(UsageTable[[#This Row],[Time]],"mm-dd")</f>
        <v>12-12</v>
      </c>
      <c r="H1521" s="36" t="b" cm="1">
        <f t="array" ref="H1521">OR(WEEKDAY(UsageTable[[#This Row],[Time]])={1,7},NOT(ISERROR(VLOOKUP(DATE(YEAR(UsageTable[[#This Row],[Time]]),MONTH(UsageTable[[#This Row],[Time]]),DAY(UsageTable[[#This Row],[Time]])),Holidays[Date],1,FALSE()))))</f>
        <v>1</v>
      </c>
      <c r="I15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5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2" spans="2:11" x14ac:dyDescent="0.3">
      <c r="B1522" s="32">
        <v>44177</v>
      </c>
      <c r="C1522" s="34">
        <v>44177.166666666664</v>
      </c>
      <c r="D1522" s="31">
        <v>0.76</v>
      </c>
      <c r="E1522" s="15"/>
      <c r="F1522" s="15"/>
      <c r="G1522" s="36" t="str">
        <f>TEXT(UsageTable[[#This Row],[Time]],"mm-dd")</f>
        <v>12-12</v>
      </c>
      <c r="H1522" s="36" t="b" cm="1">
        <f t="array" ref="H1522">OR(WEEKDAY(UsageTable[[#This Row],[Time]])={1,7},NOT(ISERROR(VLOOKUP(DATE(YEAR(UsageTable[[#This Row],[Time]]),MONTH(UsageTable[[#This Row],[Time]]),DAY(UsageTable[[#This Row],[Time]])),Holidays[Date],1,FALSE()))))</f>
        <v>1</v>
      </c>
      <c r="I15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5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3" spans="2:11" x14ac:dyDescent="0.3">
      <c r="B1523" s="32">
        <v>44177</v>
      </c>
      <c r="C1523" s="34">
        <v>44177.208333333336</v>
      </c>
      <c r="D1523" s="31">
        <v>0.35</v>
      </c>
      <c r="E1523" s="15"/>
      <c r="F1523" s="15"/>
      <c r="G1523" s="36" t="str">
        <f>TEXT(UsageTable[[#This Row],[Time]],"mm-dd")</f>
        <v>12-12</v>
      </c>
      <c r="H1523" s="36" t="b" cm="1">
        <f t="array" ref="H1523">OR(WEEKDAY(UsageTable[[#This Row],[Time]])={1,7},NOT(ISERROR(VLOOKUP(DATE(YEAR(UsageTable[[#This Row],[Time]]),MONTH(UsageTable[[#This Row],[Time]]),DAY(UsageTable[[#This Row],[Time]])),Holidays[Date],1,FALSE()))))</f>
        <v>1</v>
      </c>
      <c r="I15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5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4" spans="2:11" x14ac:dyDescent="0.3">
      <c r="B1524" s="32">
        <v>44177</v>
      </c>
      <c r="C1524" s="34">
        <v>44177.25</v>
      </c>
      <c r="D1524" s="31">
        <v>0.67</v>
      </c>
      <c r="E1524" s="15"/>
      <c r="F1524" s="15"/>
      <c r="G1524" s="36" t="str">
        <f>TEXT(UsageTable[[#This Row],[Time]],"mm-dd")</f>
        <v>12-12</v>
      </c>
      <c r="H1524" s="36" t="b" cm="1">
        <f t="array" ref="H1524">OR(WEEKDAY(UsageTable[[#This Row],[Time]])={1,7},NOT(ISERROR(VLOOKUP(DATE(YEAR(UsageTable[[#This Row],[Time]]),MONTH(UsageTable[[#This Row],[Time]]),DAY(UsageTable[[#This Row],[Time]])),Holidays[Date],1,FALSE()))))</f>
        <v>1</v>
      </c>
      <c r="I15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15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5" spans="2:11" x14ac:dyDescent="0.3">
      <c r="B1525" s="32">
        <v>44177</v>
      </c>
      <c r="C1525" s="34">
        <v>44177.291666666664</v>
      </c>
      <c r="D1525" s="31">
        <v>1.47</v>
      </c>
      <c r="E1525" s="15"/>
      <c r="F1525" s="15"/>
      <c r="G1525" s="36" t="str">
        <f>TEXT(UsageTable[[#This Row],[Time]],"mm-dd")</f>
        <v>12-12</v>
      </c>
      <c r="H1525" s="36" t="b" cm="1">
        <f t="array" ref="H1525">OR(WEEKDAY(UsageTable[[#This Row],[Time]])={1,7},NOT(ISERROR(VLOOKUP(DATE(YEAR(UsageTable[[#This Row],[Time]]),MONTH(UsageTable[[#This Row],[Time]]),DAY(UsageTable[[#This Row],[Time]])),Holidays[Date],1,FALSE()))))</f>
        <v>1</v>
      </c>
      <c r="I15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5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6" spans="2:11" x14ac:dyDescent="0.3">
      <c r="B1526" s="32">
        <v>44177</v>
      </c>
      <c r="C1526" s="34">
        <v>44177.333333333336</v>
      </c>
      <c r="D1526" s="31">
        <v>1.86</v>
      </c>
      <c r="E1526" s="15"/>
      <c r="F1526" s="15"/>
      <c r="G1526" s="36" t="str">
        <f>TEXT(UsageTable[[#This Row],[Time]],"mm-dd")</f>
        <v>12-12</v>
      </c>
      <c r="H1526" s="36" t="b" cm="1">
        <f t="array" ref="H1526">OR(WEEKDAY(UsageTable[[#This Row],[Time]])={1,7},NOT(ISERROR(VLOOKUP(DATE(YEAR(UsageTable[[#This Row],[Time]]),MONTH(UsageTable[[#This Row],[Time]]),DAY(UsageTable[[#This Row],[Time]])),Holidays[Date],1,FALSE()))))</f>
        <v>1</v>
      </c>
      <c r="I15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1.86</v>
      </c>
      <c r="J15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7" spans="2:11" x14ac:dyDescent="0.3">
      <c r="B1527" s="32">
        <v>44177</v>
      </c>
      <c r="C1527" s="34">
        <v>44177.375</v>
      </c>
      <c r="D1527" s="31">
        <v>3.07</v>
      </c>
      <c r="E1527" s="15"/>
      <c r="F1527" s="15"/>
      <c r="G1527" s="36" t="str">
        <f>TEXT(UsageTable[[#This Row],[Time]],"mm-dd")</f>
        <v>12-12</v>
      </c>
      <c r="H1527" s="36" t="b" cm="1">
        <f t="array" ref="H1527">OR(WEEKDAY(UsageTable[[#This Row],[Time]])={1,7},NOT(ISERROR(VLOOKUP(DATE(YEAR(UsageTable[[#This Row],[Time]]),MONTH(UsageTable[[#This Row],[Time]]),DAY(UsageTable[[#This Row],[Time]])),Holidays[Date],1,FALSE()))))</f>
        <v>1</v>
      </c>
      <c r="I15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3.07</v>
      </c>
      <c r="J15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8" spans="2:11" x14ac:dyDescent="0.3">
      <c r="B1528" s="32">
        <v>44177</v>
      </c>
      <c r="C1528" s="34">
        <v>44177.416666666664</v>
      </c>
      <c r="D1528" s="31">
        <v>3.89</v>
      </c>
      <c r="E1528" s="15"/>
      <c r="F1528" s="15"/>
      <c r="G1528" s="36" t="str">
        <f>TEXT(UsageTable[[#This Row],[Time]],"mm-dd")</f>
        <v>12-12</v>
      </c>
      <c r="H1528" s="36" t="b" cm="1">
        <f t="array" ref="H1528">OR(WEEKDAY(UsageTable[[#This Row],[Time]])={1,7},NOT(ISERROR(VLOOKUP(DATE(YEAR(UsageTable[[#This Row],[Time]]),MONTH(UsageTable[[#This Row],[Time]]),DAY(UsageTable[[#This Row],[Time]])),Holidays[Date],1,FALSE()))))</f>
        <v>1</v>
      </c>
      <c r="I15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3.89</v>
      </c>
      <c r="J15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29" spans="2:11" x14ac:dyDescent="0.3">
      <c r="B1529" s="32">
        <v>44177</v>
      </c>
      <c r="C1529" s="34">
        <v>44177.458333333336</v>
      </c>
      <c r="D1529" s="31">
        <v>3.65</v>
      </c>
      <c r="E1529" s="15"/>
      <c r="F1529" s="15"/>
      <c r="G1529" s="36" t="str">
        <f>TEXT(UsageTable[[#This Row],[Time]],"mm-dd")</f>
        <v>12-12</v>
      </c>
      <c r="H1529" s="36" t="b" cm="1">
        <f t="array" ref="H1529">OR(WEEKDAY(UsageTable[[#This Row],[Time]])={1,7},NOT(ISERROR(VLOOKUP(DATE(YEAR(UsageTable[[#This Row],[Time]]),MONTH(UsageTable[[#This Row],[Time]]),DAY(UsageTable[[#This Row],[Time]])),Holidays[Date],1,FALSE()))))</f>
        <v>1</v>
      </c>
      <c r="I15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3.65</v>
      </c>
      <c r="J15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0" spans="2:11" x14ac:dyDescent="0.3">
      <c r="B1530" s="32">
        <v>44177</v>
      </c>
      <c r="C1530" s="34">
        <v>44177.5</v>
      </c>
      <c r="D1530" s="31">
        <v>2.5299999999999998</v>
      </c>
      <c r="E1530" s="15"/>
      <c r="F1530" s="15"/>
      <c r="G1530" s="36" t="str">
        <f>TEXT(UsageTable[[#This Row],[Time]],"mm-dd")</f>
        <v>12-12</v>
      </c>
      <c r="H1530" s="36" t="b" cm="1">
        <f t="array" ref="H1530">OR(WEEKDAY(UsageTable[[#This Row],[Time]])={1,7},NOT(ISERROR(VLOOKUP(DATE(YEAR(UsageTable[[#This Row],[Time]]),MONTH(UsageTable[[#This Row],[Time]]),DAY(UsageTable[[#This Row],[Time]])),Holidays[Date],1,FALSE()))))</f>
        <v>1</v>
      </c>
      <c r="I15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2.5299999999999998</v>
      </c>
      <c r="J15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1" spans="2:11" x14ac:dyDescent="0.3">
      <c r="B1531" s="32">
        <v>44177</v>
      </c>
      <c r="C1531" s="34">
        <v>44177.541666666664</v>
      </c>
      <c r="D1531" s="31">
        <v>1.36</v>
      </c>
      <c r="E1531" s="15"/>
      <c r="F1531" s="15"/>
      <c r="G1531" s="36" t="str">
        <f>TEXT(UsageTable[[#This Row],[Time]],"mm-dd")</f>
        <v>12-12</v>
      </c>
      <c r="H1531" s="36" t="b" cm="1">
        <f t="array" ref="H1531">OR(WEEKDAY(UsageTable[[#This Row],[Time]])={1,7},NOT(ISERROR(VLOOKUP(DATE(YEAR(UsageTable[[#This Row],[Time]]),MONTH(UsageTable[[#This Row],[Time]]),DAY(UsageTable[[#This Row],[Time]])),Holidays[Date],1,FALSE()))))</f>
        <v>1</v>
      </c>
      <c r="I15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15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2" spans="2:11" x14ac:dyDescent="0.3">
      <c r="B1532" s="32">
        <v>44177</v>
      </c>
      <c r="C1532" s="34">
        <v>44177.583333333336</v>
      </c>
      <c r="D1532" s="31">
        <v>1.1399999999999999</v>
      </c>
      <c r="E1532" s="15"/>
      <c r="F1532" s="15"/>
      <c r="G1532" s="36" t="str">
        <f>TEXT(UsageTable[[#This Row],[Time]],"mm-dd")</f>
        <v>12-12</v>
      </c>
      <c r="H1532" s="36" t="b" cm="1">
        <f t="array" ref="H1532">OR(WEEKDAY(UsageTable[[#This Row],[Time]])={1,7},NOT(ISERROR(VLOOKUP(DATE(YEAR(UsageTable[[#This Row],[Time]]),MONTH(UsageTable[[#This Row],[Time]]),DAY(UsageTable[[#This Row],[Time]])),Holidays[Date],1,FALSE()))))</f>
        <v>1</v>
      </c>
      <c r="I15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15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3" spans="2:11" x14ac:dyDescent="0.3">
      <c r="B1533" s="32">
        <v>44177</v>
      </c>
      <c r="C1533" s="34">
        <v>44177.625</v>
      </c>
      <c r="D1533" s="31">
        <v>5.69</v>
      </c>
      <c r="E1533" s="15"/>
      <c r="F1533" s="15"/>
      <c r="G1533" s="36" t="str">
        <f>TEXT(UsageTable[[#This Row],[Time]],"mm-dd")</f>
        <v>12-12</v>
      </c>
      <c r="H1533" s="36" t="b" cm="1">
        <f t="array" ref="H1533">OR(WEEKDAY(UsageTable[[#This Row],[Time]])={1,7},NOT(ISERROR(VLOOKUP(DATE(YEAR(UsageTable[[#This Row],[Time]]),MONTH(UsageTable[[#This Row],[Time]]),DAY(UsageTable[[#This Row],[Time]])),Holidays[Date],1,FALSE()))))</f>
        <v>1</v>
      </c>
      <c r="I15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5.69</v>
      </c>
      <c r="J15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4" spans="2:11" x14ac:dyDescent="0.3">
      <c r="B1534" s="32">
        <v>44177</v>
      </c>
      <c r="C1534" s="34">
        <v>44177.666666666664</v>
      </c>
      <c r="D1534" s="31">
        <v>2.08</v>
      </c>
      <c r="E1534" s="15"/>
      <c r="F1534" s="15"/>
      <c r="G1534" s="36" t="str">
        <f>TEXT(UsageTable[[#This Row],[Time]],"mm-dd")</f>
        <v>12-12</v>
      </c>
      <c r="H1534" s="36" t="b" cm="1">
        <f t="array" ref="H1534">OR(WEEKDAY(UsageTable[[#This Row],[Time]])={1,7},NOT(ISERROR(VLOOKUP(DATE(YEAR(UsageTable[[#This Row],[Time]]),MONTH(UsageTable[[#This Row],[Time]]),DAY(UsageTable[[#This Row],[Time]])),Holidays[Date],1,FALSE()))))</f>
        <v>1</v>
      </c>
      <c r="I15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15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5" spans="2:11" x14ac:dyDescent="0.3">
      <c r="B1535" s="32">
        <v>44177</v>
      </c>
      <c r="C1535" s="34">
        <v>44177.708333333336</v>
      </c>
      <c r="D1535" s="31">
        <v>2.62</v>
      </c>
      <c r="E1535" s="15"/>
      <c r="F1535" s="15"/>
      <c r="G1535" s="36" t="str">
        <f>TEXT(UsageTable[[#This Row],[Time]],"mm-dd")</f>
        <v>12-12</v>
      </c>
      <c r="H1535" s="36" t="b" cm="1">
        <f t="array" ref="H1535">OR(WEEKDAY(UsageTable[[#This Row],[Time]])={1,7},NOT(ISERROR(VLOOKUP(DATE(YEAR(UsageTable[[#This Row],[Time]]),MONTH(UsageTable[[#This Row],[Time]]),DAY(UsageTable[[#This Row],[Time]])),Holidays[Date],1,FALSE()))))</f>
        <v>1</v>
      </c>
      <c r="I15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2.62</v>
      </c>
      <c r="J15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6" spans="2:11" x14ac:dyDescent="0.3">
      <c r="B1536" s="32">
        <v>44177</v>
      </c>
      <c r="C1536" s="34">
        <v>44177.75</v>
      </c>
      <c r="D1536" s="31">
        <v>2.65</v>
      </c>
      <c r="E1536" s="15"/>
      <c r="F1536" s="15"/>
      <c r="G1536" s="36" t="str">
        <f>TEXT(UsageTable[[#This Row],[Time]],"mm-dd")</f>
        <v>12-12</v>
      </c>
      <c r="H1536" s="36" t="b" cm="1">
        <f t="array" ref="H1536">OR(WEEKDAY(UsageTable[[#This Row],[Time]])={1,7},NOT(ISERROR(VLOOKUP(DATE(YEAR(UsageTable[[#This Row],[Time]]),MONTH(UsageTable[[#This Row],[Time]]),DAY(UsageTable[[#This Row],[Time]])),Holidays[Date],1,FALSE()))))</f>
        <v>1</v>
      </c>
      <c r="I15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2.65</v>
      </c>
      <c r="J15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7" spans="2:11" x14ac:dyDescent="0.3">
      <c r="B1537" s="32">
        <v>44177</v>
      </c>
      <c r="C1537" s="34">
        <v>44177.791666666664</v>
      </c>
      <c r="D1537" s="31">
        <v>3.37</v>
      </c>
      <c r="E1537" s="15"/>
      <c r="F1537" s="15"/>
      <c r="G1537" s="36" t="str">
        <f>TEXT(UsageTable[[#This Row],[Time]],"mm-dd")</f>
        <v>12-12</v>
      </c>
      <c r="H1537" s="36" t="b" cm="1">
        <f t="array" ref="H1537">OR(WEEKDAY(UsageTable[[#This Row],[Time]])={1,7},NOT(ISERROR(VLOOKUP(DATE(YEAR(UsageTable[[#This Row],[Time]]),MONTH(UsageTable[[#This Row],[Time]]),DAY(UsageTable[[#This Row],[Time]])),Holidays[Date],1,FALSE()))))</f>
        <v>1</v>
      </c>
      <c r="I15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3.37</v>
      </c>
      <c r="J15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8" spans="2:11" x14ac:dyDescent="0.3">
      <c r="B1538" s="32">
        <v>44177</v>
      </c>
      <c r="C1538" s="34">
        <v>44177.833333333336</v>
      </c>
      <c r="D1538" s="31">
        <v>1.54</v>
      </c>
      <c r="E1538" s="15"/>
      <c r="F1538" s="15"/>
      <c r="G1538" s="36" t="str">
        <f>TEXT(UsageTable[[#This Row],[Time]],"mm-dd")</f>
        <v>12-12</v>
      </c>
      <c r="H1538" s="36" t="b" cm="1">
        <f t="array" ref="H1538">OR(WEEKDAY(UsageTable[[#This Row],[Time]])={1,7},NOT(ISERROR(VLOOKUP(DATE(YEAR(UsageTable[[#This Row],[Time]]),MONTH(UsageTable[[#This Row],[Time]]),DAY(UsageTable[[#This Row],[Time]])),Holidays[Date],1,FALSE()))))</f>
        <v>1</v>
      </c>
      <c r="I15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15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39" spans="2:11" x14ac:dyDescent="0.3">
      <c r="B1539" s="32">
        <v>44177</v>
      </c>
      <c r="C1539" s="34">
        <v>44177.875</v>
      </c>
      <c r="D1539" s="31">
        <v>1.1100000000000001</v>
      </c>
      <c r="E1539" s="15"/>
      <c r="F1539" s="15"/>
      <c r="G1539" s="36" t="str">
        <f>TEXT(UsageTable[[#This Row],[Time]],"mm-dd")</f>
        <v>12-12</v>
      </c>
      <c r="H1539" s="36" t="b" cm="1">
        <f t="array" ref="H1539">OR(WEEKDAY(UsageTable[[#This Row],[Time]])={1,7},NOT(ISERROR(VLOOKUP(DATE(YEAR(UsageTable[[#This Row],[Time]]),MONTH(UsageTable[[#This Row],[Time]]),DAY(UsageTable[[#This Row],[Time]])),Holidays[Date],1,FALSE()))))</f>
        <v>1</v>
      </c>
      <c r="I15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15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0" spans="2:11" x14ac:dyDescent="0.3">
      <c r="B1540" s="32">
        <v>44177</v>
      </c>
      <c r="C1540" s="34">
        <v>44177.916666666664</v>
      </c>
      <c r="D1540" s="31">
        <v>0.46</v>
      </c>
      <c r="E1540" s="15"/>
      <c r="F1540" s="15"/>
      <c r="G1540" s="36" t="str">
        <f>TEXT(UsageTable[[#This Row],[Time]],"mm-dd")</f>
        <v>12-12</v>
      </c>
      <c r="H1540" s="36" t="b" cm="1">
        <f t="array" ref="H1540">OR(WEEKDAY(UsageTable[[#This Row],[Time]])={1,7},NOT(ISERROR(VLOOKUP(DATE(YEAR(UsageTable[[#This Row],[Time]]),MONTH(UsageTable[[#This Row],[Time]]),DAY(UsageTable[[#This Row],[Time]])),Holidays[Date],1,FALSE()))))</f>
        <v>1</v>
      </c>
      <c r="I15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15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1" spans="2:11" x14ac:dyDescent="0.3">
      <c r="B1541" s="32">
        <v>44177</v>
      </c>
      <c r="C1541" s="34">
        <v>44177.958333333336</v>
      </c>
      <c r="D1541" s="31">
        <v>0.96</v>
      </c>
      <c r="E1541" s="15"/>
      <c r="F1541" s="15"/>
      <c r="G1541" s="36" t="str">
        <f>TEXT(UsageTable[[#This Row],[Time]],"mm-dd")</f>
        <v>12-12</v>
      </c>
      <c r="H1541" s="36" t="b" cm="1">
        <f t="array" ref="H1541">OR(WEEKDAY(UsageTable[[#This Row],[Time]])={1,7},NOT(ISERROR(VLOOKUP(DATE(YEAR(UsageTable[[#This Row],[Time]]),MONTH(UsageTable[[#This Row],[Time]]),DAY(UsageTable[[#This Row],[Time]])),Holidays[Date],1,FALSE()))))</f>
        <v>1</v>
      </c>
      <c r="I15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15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2" spans="2:11" x14ac:dyDescent="0.3">
      <c r="B1542" s="32">
        <v>44178</v>
      </c>
      <c r="C1542" s="34">
        <v>44178</v>
      </c>
      <c r="D1542" s="31">
        <v>0.46</v>
      </c>
      <c r="E1542" s="15"/>
      <c r="F1542" s="15"/>
      <c r="G1542" s="36" t="str">
        <f>TEXT(UsageTable[[#This Row],[Time]],"mm-dd")</f>
        <v>12-13</v>
      </c>
      <c r="H1542" s="36" t="b" cm="1">
        <f t="array" ref="H1542">OR(WEEKDAY(UsageTable[[#This Row],[Time]])={1,7},NOT(ISERROR(VLOOKUP(DATE(YEAR(UsageTable[[#This Row],[Time]]),MONTH(UsageTable[[#This Row],[Time]]),DAY(UsageTable[[#This Row],[Time]])),Holidays[Date],1,FALSE()))))</f>
        <v>1</v>
      </c>
      <c r="I15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15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3" spans="2:11" x14ac:dyDescent="0.3">
      <c r="B1543" s="32">
        <v>44178</v>
      </c>
      <c r="C1543" s="34">
        <v>44178.041666666664</v>
      </c>
      <c r="D1543" s="31">
        <v>0.76</v>
      </c>
      <c r="E1543" s="15"/>
      <c r="F1543" s="15"/>
      <c r="G1543" s="36" t="str">
        <f>TEXT(UsageTable[[#This Row],[Time]],"mm-dd")</f>
        <v>12-13</v>
      </c>
      <c r="H1543" s="36" t="b" cm="1">
        <f t="array" ref="H1543">OR(WEEKDAY(UsageTable[[#This Row],[Time]])={1,7},NOT(ISERROR(VLOOKUP(DATE(YEAR(UsageTable[[#This Row],[Time]]),MONTH(UsageTable[[#This Row],[Time]]),DAY(UsageTable[[#This Row],[Time]])),Holidays[Date],1,FALSE()))))</f>
        <v>1</v>
      </c>
      <c r="I15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5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4" spans="2:11" x14ac:dyDescent="0.3">
      <c r="B1544" s="32">
        <v>44178</v>
      </c>
      <c r="C1544" s="34">
        <v>44178.083333333336</v>
      </c>
      <c r="D1544" s="31">
        <v>0.39</v>
      </c>
      <c r="E1544" s="15"/>
      <c r="F1544" s="15"/>
      <c r="G1544" s="36" t="str">
        <f>TEXT(UsageTable[[#This Row],[Time]],"mm-dd")</f>
        <v>12-13</v>
      </c>
      <c r="H1544" s="36" t="b" cm="1">
        <f t="array" ref="H1544">OR(WEEKDAY(UsageTable[[#This Row],[Time]])={1,7},NOT(ISERROR(VLOOKUP(DATE(YEAR(UsageTable[[#This Row],[Time]]),MONTH(UsageTable[[#This Row],[Time]]),DAY(UsageTable[[#This Row],[Time]])),Holidays[Date],1,FALSE()))))</f>
        <v>1</v>
      </c>
      <c r="I15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5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5" spans="2:11" x14ac:dyDescent="0.3">
      <c r="B1545" s="32">
        <v>44178</v>
      </c>
      <c r="C1545" s="34">
        <v>44178.125</v>
      </c>
      <c r="D1545" s="31">
        <v>0.28000000000000003</v>
      </c>
      <c r="E1545" s="15"/>
      <c r="F1545" s="15"/>
      <c r="G1545" s="36" t="str">
        <f>TEXT(UsageTable[[#This Row],[Time]],"mm-dd")</f>
        <v>12-13</v>
      </c>
      <c r="H1545" s="36" t="b" cm="1">
        <f t="array" ref="H1545">OR(WEEKDAY(UsageTable[[#This Row],[Time]])={1,7},NOT(ISERROR(VLOOKUP(DATE(YEAR(UsageTable[[#This Row],[Time]]),MONTH(UsageTable[[#This Row],[Time]]),DAY(UsageTable[[#This Row],[Time]])),Holidays[Date],1,FALSE()))))</f>
        <v>1</v>
      </c>
      <c r="I15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0.28000000000000003</v>
      </c>
      <c r="J15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6" spans="2:11" x14ac:dyDescent="0.3">
      <c r="B1546" s="32">
        <v>44178</v>
      </c>
      <c r="C1546" s="34">
        <v>44178.166666666664</v>
      </c>
      <c r="D1546" s="31">
        <v>0.79</v>
      </c>
      <c r="E1546" s="15"/>
      <c r="F1546" s="15"/>
      <c r="G1546" s="36" t="str">
        <f>TEXT(UsageTable[[#This Row],[Time]],"mm-dd")</f>
        <v>12-13</v>
      </c>
      <c r="H1546" s="36" t="b" cm="1">
        <f t="array" ref="H1546">OR(WEEKDAY(UsageTable[[#This Row],[Time]])={1,7},NOT(ISERROR(VLOOKUP(DATE(YEAR(UsageTable[[#This Row],[Time]]),MONTH(UsageTable[[#This Row],[Time]]),DAY(UsageTable[[#This Row],[Time]])),Holidays[Date],1,FALSE()))))</f>
        <v>1</v>
      </c>
      <c r="I15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5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7" spans="2:11" x14ac:dyDescent="0.3">
      <c r="B1547" s="32">
        <v>44178</v>
      </c>
      <c r="C1547" s="34">
        <v>44178.208333333336</v>
      </c>
      <c r="D1547" s="31">
        <v>0.31</v>
      </c>
      <c r="E1547" s="15"/>
      <c r="F1547" s="15"/>
      <c r="G1547" s="36" t="str">
        <f>TEXT(UsageTable[[#This Row],[Time]],"mm-dd")</f>
        <v>12-13</v>
      </c>
      <c r="H1547" s="36" t="b" cm="1">
        <f t="array" ref="H1547">OR(WEEKDAY(UsageTable[[#This Row],[Time]])={1,7},NOT(ISERROR(VLOOKUP(DATE(YEAR(UsageTable[[#This Row],[Time]]),MONTH(UsageTable[[#This Row],[Time]]),DAY(UsageTable[[#This Row],[Time]])),Holidays[Date],1,FALSE()))))</f>
        <v>1</v>
      </c>
      <c r="I15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5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8" spans="2:11" x14ac:dyDescent="0.3">
      <c r="B1548" s="32">
        <v>44178</v>
      </c>
      <c r="C1548" s="34">
        <v>44178.25</v>
      </c>
      <c r="D1548" s="31">
        <v>0.7</v>
      </c>
      <c r="E1548" s="15"/>
      <c r="F1548" s="15"/>
      <c r="G1548" s="36" t="str">
        <f>TEXT(UsageTable[[#This Row],[Time]],"mm-dd")</f>
        <v>12-13</v>
      </c>
      <c r="H1548" s="36" t="b" cm="1">
        <f t="array" ref="H1548">OR(WEEKDAY(UsageTable[[#This Row],[Time]])={1,7},NOT(ISERROR(VLOOKUP(DATE(YEAR(UsageTable[[#This Row],[Time]]),MONTH(UsageTable[[#This Row],[Time]]),DAY(UsageTable[[#This Row],[Time]])),Holidays[Date],1,FALSE()))))</f>
        <v>1</v>
      </c>
      <c r="I15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15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49" spans="2:11" x14ac:dyDescent="0.3">
      <c r="B1549" s="32">
        <v>44178</v>
      </c>
      <c r="C1549" s="34">
        <v>44178.291666666664</v>
      </c>
      <c r="D1549" s="31">
        <v>0.79</v>
      </c>
      <c r="E1549" s="15"/>
      <c r="F1549" s="15"/>
      <c r="G1549" s="36" t="str">
        <f>TEXT(UsageTable[[#This Row],[Time]],"mm-dd")</f>
        <v>12-13</v>
      </c>
      <c r="H1549" s="36" t="b" cm="1">
        <f t="array" ref="H1549">OR(WEEKDAY(UsageTable[[#This Row],[Time]])={1,7},NOT(ISERROR(VLOOKUP(DATE(YEAR(UsageTable[[#This Row],[Time]]),MONTH(UsageTable[[#This Row],[Time]]),DAY(UsageTable[[#This Row],[Time]])),Holidays[Date],1,FALSE()))))</f>
        <v>1</v>
      </c>
      <c r="I15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5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0" spans="2:11" x14ac:dyDescent="0.3">
      <c r="B1550" s="32">
        <v>44178</v>
      </c>
      <c r="C1550" s="34">
        <v>44178.333333333336</v>
      </c>
      <c r="D1550" s="31">
        <v>2.42</v>
      </c>
      <c r="E1550" s="15"/>
      <c r="F1550" s="15"/>
      <c r="G1550" s="36" t="str">
        <f>TEXT(UsageTable[[#This Row],[Time]],"mm-dd")</f>
        <v>12-13</v>
      </c>
      <c r="H1550" s="36" t="b" cm="1">
        <f t="array" ref="H1550">OR(WEEKDAY(UsageTable[[#This Row],[Time]])={1,7},NOT(ISERROR(VLOOKUP(DATE(YEAR(UsageTable[[#This Row],[Time]]),MONTH(UsageTable[[#This Row],[Time]]),DAY(UsageTable[[#This Row],[Time]])),Holidays[Date],1,FALSE()))))</f>
        <v>1</v>
      </c>
      <c r="I15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2.42</v>
      </c>
      <c r="J15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1" spans="2:11" x14ac:dyDescent="0.3">
      <c r="B1551" s="32">
        <v>44178</v>
      </c>
      <c r="C1551" s="34">
        <v>44178.375</v>
      </c>
      <c r="D1551" s="31">
        <v>2.46</v>
      </c>
      <c r="E1551" s="15"/>
      <c r="F1551" s="15"/>
      <c r="G1551" s="36" t="str">
        <f>TEXT(UsageTable[[#This Row],[Time]],"mm-dd")</f>
        <v>12-13</v>
      </c>
      <c r="H1551" s="36" t="b" cm="1">
        <f t="array" ref="H1551">OR(WEEKDAY(UsageTable[[#This Row],[Time]])={1,7},NOT(ISERROR(VLOOKUP(DATE(YEAR(UsageTable[[#This Row],[Time]]),MONTH(UsageTable[[#This Row],[Time]]),DAY(UsageTable[[#This Row],[Time]])),Holidays[Date],1,FALSE()))))</f>
        <v>1</v>
      </c>
      <c r="I15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2.46</v>
      </c>
      <c r="J15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2" spans="2:11" x14ac:dyDescent="0.3">
      <c r="B1552" s="32">
        <v>44178</v>
      </c>
      <c r="C1552" s="34">
        <v>44178.416666666664</v>
      </c>
      <c r="D1552" s="31">
        <v>3.36</v>
      </c>
      <c r="E1552" s="15"/>
      <c r="F1552" s="15"/>
      <c r="G1552" s="36" t="str">
        <f>TEXT(UsageTable[[#This Row],[Time]],"mm-dd")</f>
        <v>12-13</v>
      </c>
      <c r="H1552" s="36" t="b" cm="1">
        <f t="array" ref="H1552">OR(WEEKDAY(UsageTable[[#This Row],[Time]])={1,7},NOT(ISERROR(VLOOKUP(DATE(YEAR(UsageTable[[#This Row],[Time]]),MONTH(UsageTable[[#This Row],[Time]]),DAY(UsageTable[[#This Row],[Time]])),Holidays[Date],1,FALSE()))))</f>
        <v>1</v>
      </c>
      <c r="I15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3.36</v>
      </c>
      <c r="J15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3" spans="2:11" x14ac:dyDescent="0.3">
      <c r="B1553" s="32">
        <v>44178</v>
      </c>
      <c r="C1553" s="34">
        <v>44178.458333333336</v>
      </c>
      <c r="D1553" s="31">
        <v>1.87</v>
      </c>
      <c r="E1553" s="15"/>
      <c r="F1553" s="15"/>
      <c r="G1553" s="36" t="str">
        <f>TEXT(UsageTable[[#This Row],[Time]],"mm-dd")</f>
        <v>12-13</v>
      </c>
      <c r="H1553" s="36" t="b" cm="1">
        <f t="array" ref="H1553">OR(WEEKDAY(UsageTable[[#This Row],[Time]])={1,7},NOT(ISERROR(VLOOKUP(DATE(YEAR(UsageTable[[#This Row],[Time]]),MONTH(UsageTable[[#This Row],[Time]]),DAY(UsageTable[[#This Row],[Time]])),Holidays[Date],1,FALSE()))))</f>
        <v>1</v>
      </c>
      <c r="I15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15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4" spans="2:11" x14ac:dyDescent="0.3">
      <c r="B1554" s="32">
        <v>44178</v>
      </c>
      <c r="C1554" s="34">
        <v>44178.5</v>
      </c>
      <c r="D1554" s="31">
        <v>1.1499999999999999</v>
      </c>
      <c r="E1554" s="15"/>
      <c r="F1554" s="15"/>
      <c r="G1554" s="36" t="str">
        <f>TEXT(UsageTable[[#This Row],[Time]],"mm-dd")</f>
        <v>12-13</v>
      </c>
      <c r="H1554" s="36" t="b" cm="1">
        <f t="array" ref="H1554">OR(WEEKDAY(UsageTable[[#This Row],[Time]])={1,7},NOT(ISERROR(VLOOKUP(DATE(YEAR(UsageTable[[#This Row],[Time]]),MONTH(UsageTable[[#This Row],[Time]]),DAY(UsageTable[[#This Row],[Time]])),Holidays[Date],1,FALSE()))))</f>
        <v>1</v>
      </c>
      <c r="I15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1.1499999999999999</v>
      </c>
      <c r="J15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5" spans="2:11" x14ac:dyDescent="0.3">
      <c r="B1555" s="32">
        <v>44178</v>
      </c>
      <c r="C1555" s="34">
        <v>44178.541666666664</v>
      </c>
      <c r="D1555" s="31">
        <v>0.64</v>
      </c>
      <c r="E1555" s="15"/>
      <c r="F1555" s="15"/>
      <c r="G1555" s="36" t="str">
        <f>TEXT(UsageTable[[#This Row],[Time]],"mm-dd")</f>
        <v>12-13</v>
      </c>
      <c r="H1555" s="36" t="b" cm="1">
        <f t="array" ref="H1555">OR(WEEKDAY(UsageTable[[#This Row],[Time]])={1,7},NOT(ISERROR(VLOOKUP(DATE(YEAR(UsageTable[[#This Row],[Time]]),MONTH(UsageTable[[#This Row],[Time]]),DAY(UsageTable[[#This Row],[Time]])),Holidays[Date],1,FALSE()))))</f>
        <v>1</v>
      </c>
      <c r="I15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15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6" spans="2:11" x14ac:dyDescent="0.3">
      <c r="B1556" s="32">
        <v>44178</v>
      </c>
      <c r="C1556" s="34">
        <v>44178.583333333336</v>
      </c>
      <c r="D1556" s="31">
        <v>0.8</v>
      </c>
      <c r="E1556" s="15"/>
      <c r="F1556" s="15"/>
      <c r="G1556" s="36" t="str">
        <f>TEXT(UsageTable[[#This Row],[Time]],"mm-dd")</f>
        <v>12-13</v>
      </c>
      <c r="H1556" s="36" t="b" cm="1">
        <f t="array" ref="H1556">OR(WEEKDAY(UsageTable[[#This Row],[Time]])={1,7},NOT(ISERROR(VLOOKUP(DATE(YEAR(UsageTable[[#This Row],[Time]]),MONTH(UsageTable[[#This Row],[Time]]),DAY(UsageTable[[#This Row],[Time]])),Holidays[Date],1,FALSE()))))</f>
        <v>1</v>
      </c>
      <c r="I15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5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7" spans="2:11" x14ac:dyDescent="0.3">
      <c r="B1557" s="32">
        <v>44178</v>
      </c>
      <c r="C1557" s="34">
        <v>44178.625</v>
      </c>
      <c r="D1557" s="31">
        <v>2.23</v>
      </c>
      <c r="E1557" s="15"/>
      <c r="F1557" s="15"/>
      <c r="G1557" s="36" t="str">
        <f>TEXT(UsageTable[[#This Row],[Time]],"mm-dd")</f>
        <v>12-13</v>
      </c>
      <c r="H1557" s="36" t="b" cm="1">
        <f t="array" ref="H1557">OR(WEEKDAY(UsageTable[[#This Row],[Time]])={1,7},NOT(ISERROR(VLOOKUP(DATE(YEAR(UsageTable[[#This Row],[Time]]),MONTH(UsageTable[[#This Row],[Time]]),DAY(UsageTable[[#This Row],[Time]])),Holidays[Date],1,FALSE()))))</f>
        <v>1</v>
      </c>
      <c r="I15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2.23</v>
      </c>
      <c r="J15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8" spans="2:11" x14ac:dyDescent="0.3">
      <c r="B1558" s="32">
        <v>44178</v>
      </c>
      <c r="C1558" s="34">
        <v>44178.666666666664</v>
      </c>
      <c r="D1558" s="31">
        <v>3.05</v>
      </c>
      <c r="E1558" s="15"/>
      <c r="F1558" s="15"/>
      <c r="G1558" s="36" t="str">
        <f>TEXT(UsageTable[[#This Row],[Time]],"mm-dd")</f>
        <v>12-13</v>
      </c>
      <c r="H1558" s="36" t="b" cm="1">
        <f t="array" ref="H1558">OR(WEEKDAY(UsageTable[[#This Row],[Time]])={1,7},NOT(ISERROR(VLOOKUP(DATE(YEAR(UsageTable[[#This Row],[Time]]),MONTH(UsageTable[[#This Row],[Time]]),DAY(UsageTable[[#This Row],[Time]])),Holidays[Date],1,FALSE()))))</f>
        <v>1</v>
      </c>
      <c r="I15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3.05</v>
      </c>
      <c r="J15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59" spans="2:11" x14ac:dyDescent="0.3">
      <c r="B1559" s="32">
        <v>44178</v>
      </c>
      <c r="C1559" s="34">
        <v>44178.708333333336</v>
      </c>
      <c r="D1559" s="31">
        <v>3.93</v>
      </c>
      <c r="E1559" s="15"/>
      <c r="F1559" s="15"/>
      <c r="G1559" s="36" t="str">
        <f>TEXT(UsageTable[[#This Row],[Time]],"mm-dd")</f>
        <v>12-13</v>
      </c>
      <c r="H1559" s="36" t="b" cm="1">
        <f t="array" ref="H1559">OR(WEEKDAY(UsageTable[[#This Row],[Time]])={1,7},NOT(ISERROR(VLOOKUP(DATE(YEAR(UsageTable[[#This Row],[Time]]),MONTH(UsageTable[[#This Row],[Time]]),DAY(UsageTable[[#This Row],[Time]])),Holidays[Date],1,FALSE()))))</f>
        <v>1</v>
      </c>
      <c r="I15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3.93</v>
      </c>
      <c r="J15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0" spans="2:11" x14ac:dyDescent="0.3">
      <c r="B1560" s="32">
        <v>44178</v>
      </c>
      <c r="C1560" s="34">
        <v>44178.75</v>
      </c>
      <c r="D1560" s="31">
        <v>1.96</v>
      </c>
      <c r="E1560" s="15"/>
      <c r="F1560" s="15"/>
      <c r="G1560" s="36" t="str">
        <f>TEXT(UsageTable[[#This Row],[Time]],"mm-dd")</f>
        <v>12-13</v>
      </c>
      <c r="H1560" s="36" t="b" cm="1">
        <f t="array" ref="H1560">OR(WEEKDAY(UsageTable[[#This Row],[Time]])={1,7},NOT(ISERROR(VLOOKUP(DATE(YEAR(UsageTable[[#This Row],[Time]]),MONTH(UsageTable[[#This Row],[Time]]),DAY(UsageTable[[#This Row],[Time]])),Holidays[Date],1,FALSE()))))</f>
        <v>1</v>
      </c>
      <c r="I15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1.96</v>
      </c>
      <c r="J15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1" spans="2:11" x14ac:dyDescent="0.3">
      <c r="B1561" s="32">
        <v>44178</v>
      </c>
      <c r="C1561" s="34">
        <v>44178.791666666664</v>
      </c>
      <c r="D1561" s="31">
        <v>0.75</v>
      </c>
      <c r="E1561" s="15"/>
      <c r="F1561" s="15"/>
      <c r="G1561" s="36" t="str">
        <f>TEXT(UsageTable[[#This Row],[Time]],"mm-dd")</f>
        <v>12-13</v>
      </c>
      <c r="H1561" s="36" t="b" cm="1">
        <f t="array" ref="H1561">OR(WEEKDAY(UsageTable[[#This Row],[Time]])={1,7},NOT(ISERROR(VLOOKUP(DATE(YEAR(UsageTable[[#This Row],[Time]]),MONTH(UsageTable[[#This Row],[Time]]),DAY(UsageTable[[#This Row],[Time]])),Holidays[Date],1,FALSE()))))</f>
        <v>1</v>
      </c>
      <c r="I15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5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2" spans="2:11" x14ac:dyDescent="0.3">
      <c r="B1562" s="32">
        <v>44178</v>
      </c>
      <c r="C1562" s="34">
        <v>44178.833333333336</v>
      </c>
      <c r="D1562" s="31">
        <v>1.01</v>
      </c>
      <c r="E1562" s="15"/>
      <c r="F1562" s="15"/>
      <c r="G1562" s="36" t="str">
        <f>TEXT(UsageTable[[#This Row],[Time]],"mm-dd")</f>
        <v>12-13</v>
      </c>
      <c r="H1562" s="36" t="b" cm="1">
        <f t="array" ref="H1562">OR(WEEKDAY(UsageTable[[#This Row],[Time]])={1,7},NOT(ISERROR(VLOOKUP(DATE(YEAR(UsageTable[[#This Row],[Time]]),MONTH(UsageTable[[#This Row],[Time]]),DAY(UsageTable[[#This Row],[Time]])),Holidays[Date],1,FALSE()))))</f>
        <v>1</v>
      </c>
      <c r="I15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5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3" spans="2:11" x14ac:dyDescent="0.3">
      <c r="B1563" s="32">
        <v>44178</v>
      </c>
      <c r="C1563" s="34">
        <v>44178.875</v>
      </c>
      <c r="D1563" s="31">
        <v>0.5</v>
      </c>
      <c r="E1563" s="15"/>
      <c r="F1563" s="15"/>
      <c r="G1563" s="36" t="str">
        <f>TEXT(UsageTable[[#This Row],[Time]],"mm-dd")</f>
        <v>12-13</v>
      </c>
      <c r="H1563" s="36" t="b" cm="1">
        <f t="array" ref="H1563">OR(WEEKDAY(UsageTable[[#This Row],[Time]])={1,7},NOT(ISERROR(VLOOKUP(DATE(YEAR(UsageTable[[#This Row],[Time]]),MONTH(UsageTable[[#This Row],[Time]]),DAY(UsageTable[[#This Row],[Time]])),Holidays[Date],1,FALSE()))))</f>
        <v>1</v>
      </c>
      <c r="I15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15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4" spans="2:11" x14ac:dyDescent="0.3">
      <c r="B1564" s="32">
        <v>44178</v>
      </c>
      <c r="C1564" s="34">
        <v>44178.916666666664</v>
      </c>
      <c r="D1564" s="31">
        <v>0.91</v>
      </c>
      <c r="E1564" s="15"/>
      <c r="F1564" s="15"/>
      <c r="G1564" s="36" t="str">
        <f>TEXT(UsageTable[[#This Row],[Time]],"mm-dd")</f>
        <v>12-13</v>
      </c>
      <c r="H1564" s="36" t="b" cm="1">
        <f t="array" ref="H1564">OR(WEEKDAY(UsageTable[[#This Row],[Time]])={1,7},NOT(ISERROR(VLOOKUP(DATE(YEAR(UsageTable[[#This Row],[Time]]),MONTH(UsageTable[[#This Row],[Time]]),DAY(UsageTable[[#This Row],[Time]])),Holidays[Date],1,FALSE()))))</f>
        <v>1</v>
      </c>
      <c r="I15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15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5" spans="2:11" x14ac:dyDescent="0.3">
      <c r="B1565" s="32">
        <v>44178</v>
      </c>
      <c r="C1565" s="34">
        <v>44178.958333333336</v>
      </c>
      <c r="D1565" s="31">
        <v>0.44</v>
      </c>
      <c r="E1565" s="15"/>
      <c r="F1565" s="15"/>
      <c r="G1565" s="36" t="str">
        <f>TEXT(UsageTable[[#This Row],[Time]],"mm-dd")</f>
        <v>12-13</v>
      </c>
      <c r="H1565" s="36" t="b" cm="1">
        <f t="array" ref="H1565">OR(WEEKDAY(UsageTable[[#This Row],[Time]])={1,7},NOT(ISERROR(VLOOKUP(DATE(YEAR(UsageTable[[#This Row],[Time]]),MONTH(UsageTable[[#This Row],[Time]]),DAY(UsageTable[[#This Row],[Time]])),Holidays[Date],1,FALSE()))))</f>
        <v>1</v>
      </c>
      <c r="I15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15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6" spans="2:11" x14ac:dyDescent="0.3">
      <c r="B1566" s="32">
        <v>44179</v>
      </c>
      <c r="C1566" s="34">
        <v>44179</v>
      </c>
      <c r="D1566" s="31">
        <v>0.76</v>
      </c>
      <c r="E1566" s="15"/>
      <c r="F1566" s="15"/>
      <c r="G1566" s="36" t="str">
        <f>TEXT(UsageTable[[#This Row],[Time]],"mm-dd")</f>
        <v>12-14</v>
      </c>
      <c r="H1566" s="36" t="b" cm="1">
        <f t="array" ref="H1566">OR(WEEKDAY(UsageTable[[#This Row],[Time]])={1,7},NOT(ISERROR(VLOOKUP(DATE(YEAR(UsageTable[[#This Row],[Time]]),MONTH(UsageTable[[#This Row],[Time]]),DAY(UsageTable[[#This Row],[Time]])),Holidays[Date],1,FALSE()))))</f>
        <v>0</v>
      </c>
      <c r="I15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5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7" spans="2:11" x14ac:dyDescent="0.3">
      <c r="B1567" s="32">
        <v>44179</v>
      </c>
      <c r="C1567" s="34">
        <v>44179.041666666664</v>
      </c>
      <c r="D1567" s="31">
        <v>0.38</v>
      </c>
      <c r="E1567" s="15"/>
      <c r="F1567" s="15"/>
      <c r="G1567" s="36" t="str">
        <f>TEXT(UsageTable[[#This Row],[Time]],"mm-dd")</f>
        <v>12-14</v>
      </c>
      <c r="H1567" s="36" t="b" cm="1">
        <f t="array" ref="H1567">OR(WEEKDAY(UsageTable[[#This Row],[Time]])={1,7},NOT(ISERROR(VLOOKUP(DATE(YEAR(UsageTable[[#This Row],[Time]]),MONTH(UsageTable[[#This Row],[Time]]),DAY(UsageTable[[#This Row],[Time]])),Holidays[Date],1,FALSE()))))</f>
        <v>0</v>
      </c>
      <c r="I15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5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8" spans="2:11" x14ac:dyDescent="0.3">
      <c r="B1568" s="32">
        <v>44179</v>
      </c>
      <c r="C1568" s="34">
        <v>44179.083333333336</v>
      </c>
      <c r="D1568" s="31">
        <v>0.27</v>
      </c>
      <c r="E1568" s="15"/>
      <c r="F1568" s="15"/>
      <c r="G1568" s="36" t="str">
        <f>TEXT(UsageTable[[#This Row],[Time]],"mm-dd")</f>
        <v>12-14</v>
      </c>
      <c r="H1568" s="36" t="b" cm="1">
        <f t="array" ref="H1568">OR(WEEKDAY(UsageTable[[#This Row],[Time]])={1,7},NOT(ISERROR(VLOOKUP(DATE(YEAR(UsageTable[[#This Row],[Time]]),MONTH(UsageTable[[#This Row],[Time]]),DAY(UsageTable[[#This Row],[Time]])),Holidays[Date],1,FALSE()))))</f>
        <v>0</v>
      </c>
      <c r="I15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0.27</v>
      </c>
      <c r="J15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69" spans="2:11" x14ac:dyDescent="0.3">
      <c r="B1569" s="32">
        <v>44179</v>
      </c>
      <c r="C1569" s="34">
        <v>44179.125</v>
      </c>
      <c r="D1569" s="31">
        <v>0.81</v>
      </c>
      <c r="E1569" s="15"/>
      <c r="F1569" s="15"/>
      <c r="G1569" s="36" t="str">
        <f>TEXT(UsageTable[[#This Row],[Time]],"mm-dd")</f>
        <v>12-14</v>
      </c>
      <c r="H1569" s="36" t="b" cm="1">
        <f t="array" ref="H1569">OR(WEEKDAY(UsageTable[[#This Row],[Time]])={1,7},NOT(ISERROR(VLOOKUP(DATE(YEAR(UsageTable[[#This Row],[Time]]),MONTH(UsageTable[[#This Row],[Time]]),DAY(UsageTable[[#This Row],[Time]])),Holidays[Date],1,FALSE()))))</f>
        <v>0</v>
      </c>
      <c r="I15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5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0" spans="2:11" x14ac:dyDescent="0.3">
      <c r="B1570" s="32">
        <v>44179</v>
      </c>
      <c r="C1570" s="34">
        <v>44179.166666666664</v>
      </c>
      <c r="D1570" s="31">
        <v>0.35</v>
      </c>
      <c r="E1570" s="15"/>
      <c r="F1570" s="15"/>
      <c r="G1570" s="36" t="str">
        <f>TEXT(UsageTable[[#This Row],[Time]],"mm-dd")</f>
        <v>12-14</v>
      </c>
      <c r="H1570" s="36" t="b" cm="1">
        <f t="array" ref="H1570">OR(WEEKDAY(UsageTable[[#This Row],[Time]])={1,7},NOT(ISERROR(VLOOKUP(DATE(YEAR(UsageTable[[#This Row],[Time]]),MONTH(UsageTable[[#This Row],[Time]]),DAY(UsageTable[[#This Row],[Time]])),Holidays[Date],1,FALSE()))))</f>
        <v>0</v>
      </c>
      <c r="I15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5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1" spans="2:11" x14ac:dyDescent="0.3">
      <c r="B1571" s="32">
        <v>44179</v>
      </c>
      <c r="C1571" s="34">
        <v>44179.208333333336</v>
      </c>
      <c r="D1571" s="31">
        <v>0.9</v>
      </c>
      <c r="E1571" s="15"/>
      <c r="F1571" s="15"/>
      <c r="G1571" s="36" t="str">
        <f>TEXT(UsageTable[[#This Row],[Time]],"mm-dd")</f>
        <v>12-14</v>
      </c>
      <c r="H1571" s="36" t="b" cm="1">
        <f t="array" ref="H1571">OR(WEEKDAY(UsageTable[[#This Row],[Time]])={1,7},NOT(ISERROR(VLOOKUP(DATE(YEAR(UsageTable[[#This Row],[Time]]),MONTH(UsageTable[[#This Row],[Time]]),DAY(UsageTable[[#This Row],[Time]])),Holidays[Date],1,FALSE()))))</f>
        <v>0</v>
      </c>
      <c r="I15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5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2" spans="2:11" x14ac:dyDescent="0.3">
      <c r="B1572" s="32">
        <v>44179</v>
      </c>
      <c r="C1572" s="34">
        <v>44179.25</v>
      </c>
      <c r="D1572" s="31">
        <v>3.87</v>
      </c>
      <c r="E1572" s="15"/>
      <c r="F1572" s="15"/>
      <c r="G1572" s="36" t="str">
        <f>TEXT(UsageTable[[#This Row],[Time]],"mm-dd")</f>
        <v>12-14</v>
      </c>
      <c r="H1572" s="36" t="b" cm="1">
        <f t="array" ref="H1572">OR(WEEKDAY(UsageTable[[#This Row],[Time]])={1,7},NOT(ISERROR(VLOOKUP(DATE(YEAR(UsageTable[[#This Row],[Time]]),MONTH(UsageTable[[#This Row],[Time]]),DAY(UsageTable[[#This Row],[Time]])),Holidays[Date],1,FALSE()))))</f>
        <v>0</v>
      </c>
      <c r="I15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3.87</v>
      </c>
      <c r="J15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3" spans="2:11" x14ac:dyDescent="0.3">
      <c r="B1573" s="32">
        <v>44179</v>
      </c>
      <c r="C1573" s="34">
        <v>44179.291666666664</v>
      </c>
      <c r="D1573" s="31">
        <v>2.29</v>
      </c>
      <c r="E1573" s="15"/>
      <c r="F1573" s="15"/>
      <c r="G1573" s="36" t="str">
        <f>TEXT(UsageTable[[#This Row],[Time]],"mm-dd")</f>
        <v>12-14</v>
      </c>
      <c r="H1573" s="36" t="b" cm="1">
        <f t="array" ref="H1573">OR(WEEKDAY(UsageTable[[#This Row],[Time]])={1,7},NOT(ISERROR(VLOOKUP(DATE(YEAR(UsageTable[[#This Row],[Time]]),MONTH(UsageTable[[#This Row],[Time]]),DAY(UsageTable[[#This Row],[Time]])),Holidays[Date],1,FALSE()))))</f>
        <v>0</v>
      </c>
      <c r="I15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1574" spans="2:11" x14ac:dyDescent="0.3">
      <c r="B1574" s="32">
        <v>44179</v>
      </c>
      <c r="C1574" s="34">
        <v>44179.333333333336</v>
      </c>
      <c r="D1574" s="31">
        <v>4.84</v>
      </c>
      <c r="E1574" s="15"/>
      <c r="F1574" s="15"/>
      <c r="G1574" s="36" t="str">
        <f>TEXT(UsageTable[[#This Row],[Time]],"mm-dd")</f>
        <v>12-14</v>
      </c>
      <c r="H1574" s="36" t="b" cm="1">
        <f t="array" ref="H1574">OR(WEEKDAY(UsageTable[[#This Row],[Time]])={1,7},NOT(ISERROR(VLOOKUP(DATE(YEAR(UsageTable[[#This Row],[Time]]),MONTH(UsageTable[[#This Row],[Time]]),DAY(UsageTable[[#This Row],[Time]])),Holidays[Date],1,FALSE()))))</f>
        <v>0</v>
      </c>
      <c r="I15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4.84</v>
      </c>
    </row>
    <row r="1575" spans="2:11" x14ac:dyDescent="0.3">
      <c r="B1575" s="32">
        <v>44179</v>
      </c>
      <c r="C1575" s="34">
        <v>44179.375</v>
      </c>
      <c r="D1575" s="31">
        <v>2.94</v>
      </c>
      <c r="E1575" s="15"/>
      <c r="F1575" s="15"/>
      <c r="G1575" s="36" t="str">
        <f>TEXT(UsageTable[[#This Row],[Time]],"mm-dd")</f>
        <v>12-14</v>
      </c>
      <c r="H1575" s="36" t="b" cm="1">
        <f t="array" ref="H1575">OR(WEEKDAY(UsageTable[[#This Row],[Time]])={1,7},NOT(ISERROR(VLOOKUP(DATE(YEAR(UsageTable[[#This Row],[Time]]),MONTH(UsageTable[[#This Row],[Time]]),DAY(UsageTable[[#This Row],[Time]])),Holidays[Date],1,FALSE()))))</f>
        <v>0</v>
      </c>
      <c r="I15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2.94</v>
      </c>
    </row>
    <row r="1576" spans="2:11" x14ac:dyDescent="0.3">
      <c r="B1576" s="32">
        <v>44179</v>
      </c>
      <c r="C1576" s="34">
        <v>44179.416666666664</v>
      </c>
      <c r="D1576" s="31">
        <v>1.52</v>
      </c>
      <c r="E1576" s="15"/>
      <c r="F1576" s="15"/>
      <c r="G1576" s="36" t="str">
        <f>TEXT(UsageTable[[#This Row],[Time]],"mm-dd")</f>
        <v>12-14</v>
      </c>
      <c r="H1576" s="36" t="b" cm="1">
        <f t="array" ref="H1576">OR(WEEKDAY(UsageTable[[#This Row],[Time]])={1,7},NOT(ISERROR(VLOOKUP(DATE(YEAR(UsageTable[[#This Row],[Time]]),MONTH(UsageTable[[#This Row],[Time]]),DAY(UsageTable[[#This Row],[Time]])),Holidays[Date],1,FALSE()))))</f>
        <v>0</v>
      </c>
      <c r="I15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1.52</v>
      </c>
    </row>
    <row r="1577" spans="2:11" x14ac:dyDescent="0.3">
      <c r="B1577" s="32">
        <v>44179</v>
      </c>
      <c r="C1577" s="34">
        <v>44179.458333333336</v>
      </c>
      <c r="D1577" s="31">
        <v>2.0299999999999998</v>
      </c>
      <c r="E1577" s="15"/>
      <c r="F1577" s="15"/>
      <c r="G1577" s="36" t="str">
        <f>TEXT(UsageTable[[#This Row],[Time]],"mm-dd")</f>
        <v>12-14</v>
      </c>
      <c r="H1577" s="36" t="b" cm="1">
        <f t="array" ref="H1577">OR(WEEKDAY(UsageTable[[#This Row],[Time]])={1,7},NOT(ISERROR(VLOOKUP(DATE(YEAR(UsageTable[[#This Row],[Time]]),MONTH(UsageTable[[#This Row],[Time]]),DAY(UsageTable[[#This Row],[Time]])),Holidays[Date],1,FALSE()))))</f>
        <v>0</v>
      </c>
      <c r="I15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15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8" spans="2:11" x14ac:dyDescent="0.3">
      <c r="B1578" s="32">
        <v>44179</v>
      </c>
      <c r="C1578" s="34">
        <v>44179.5</v>
      </c>
      <c r="D1578" s="31">
        <v>1.85</v>
      </c>
      <c r="E1578" s="15"/>
      <c r="F1578" s="15"/>
      <c r="G1578" s="36" t="str">
        <f>TEXT(UsageTable[[#This Row],[Time]],"mm-dd")</f>
        <v>12-14</v>
      </c>
      <c r="H1578" s="36" t="b" cm="1">
        <f t="array" ref="H1578">OR(WEEKDAY(UsageTable[[#This Row],[Time]])={1,7},NOT(ISERROR(VLOOKUP(DATE(YEAR(UsageTable[[#This Row],[Time]]),MONTH(UsageTable[[#This Row],[Time]]),DAY(UsageTable[[#This Row],[Time]])),Holidays[Date],1,FALSE()))))</f>
        <v>0</v>
      </c>
      <c r="I15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1.85</v>
      </c>
      <c r="K15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79" spans="2:11" x14ac:dyDescent="0.3">
      <c r="B1579" s="32">
        <v>44179</v>
      </c>
      <c r="C1579" s="34">
        <v>44179.541666666664</v>
      </c>
      <c r="D1579" s="31">
        <v>1.48</v>
      </c>
      <c r="E1579" s="15"/>
      <c r="F1579" s="15"/>
      <c r="G1579" s="36" t="str">
        <f>TEXT(UsageTable[[#This Row],[Time]],"mm-dd")</f>
        <v>12-14</v>
      </c>
      <c r="H1579" s="36" t="b" cm="1">
        <f t="array" ref="H1579">OR(WEEKDAY(UsageTable[[#This Row],[Time]])={1,7},NOT(ISERROR(VLOOKUP(DATE(YEAR(UsageTable[[#This Row],[Time]]),MONTH(UsageTable[[#This Row],[Time]]),DAY(UsageTable[[#This Row],[Time]])),Holidays[Date],1,FALSE()))))</f>
        <v>0</v>
      </c>
      <c r="I15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1.48</v>
      </c>
      <c r="K15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0" spans="2:11" x14ac:dyDescent="0.3">
      <c r="B1580" s="32">
        <v>44179</v>
      </c>
      <c r="C1580" s="34">
        <v>44179.583333333336</v>
      </c>
      <c r="D1580" s="31">
        <v>1.21</v>
      </c>
      <c r="E1580" s="15"/>
      <c r="F1580" s="15"/>
      <c r="G1580" s="36" t="str">
        <f>TEXT(UsageTable[[#This Row],[Time]],"mm-dd")</f>
        <v>12-14</v>
      </c>
      <c r="H1580" s="36" t="b" cm="1">
        <f t="array" ref="H1580">OR(WEEKDAY(UsageTable[[#This Row],[Time]])={1,7},NOT(ISERROR(VLOOKUP(DATE(YEAR(UsageTable[[#This Row],[Time]]),MONTH(UsageTable[[#This Row],[Time]]),DAY(UsageTable[[#This Row],[Time]])),Holidays[Date],1,FALSE()))))</f>
        <v>0</v>
      </c>
      <c r="I15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1.21</v>
      </c>
      <c r="K15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1" spans="2:11" x14ac:dyDescent="0.3">
      <c r="B1581" s="32">
        <v>44179</v>
      </c>
      <c r="C1581" s="34">
        <v>44179.625</v>
      </c>
      <c r="D1581" s="31">
        <v>1.43</v>
      </c>
      <c r="E1581" s="15"/>
      <c r="F1581" s="15"/>
      <c r="G1581" s="36" t="str">
        <f>TEXT(UsageTable[[#This Row],[Time]],"mm-dd")</f>
        <v>12-14</v>
      </c>
      <c r="H1581" s="36" t="b" cm="1">
        <f t="array" ref="H1581">OR(WEEKDAY(UsageTable[[#This Row],[Time]])={1,7},NOT(ISERROR(VLOOKUP(DATE(YEAR(UsageTable[[#This Row],[Time]]),MONTH(UsageTable[[#This Row],[Time]]),DAY(UsageTable[[#This Row],[Time]])),Holidays[Date],1,FALSE()))))</f>
        <v>0</v>
      </c>
      <c r="I15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1.43</v>
      </c>
      <c r="K15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2" spans="2:11" x14ac:dyDescent="0.3">
      <c r="B1582" s="32">
        <v>44179</v>
      </c>
      <c r="C1582" s="34">
        <v>44179.666666666664</v>
      </c>
      <c r="D1582" s="31">
        <v>2.02</v>
      </c>
      <c r="E1582" s="15"/>
      <c r="F1582" s="15"/>
      <c r="G1582" s="36" t="str">
        <f>TEXT(UsageTable[[#This Row],[Time]],"mm-dd")</f>
        <v>12-14</v>
      </c>
      <c r="H1582" s="36" t="b" cm="1">
        <f t="array" ref="H1582">OR(WEEKDAY(UsageTable[[#This Row],[Time]])={1,7},NOT(ISERROR(VLOOKUP(DATE(YEAR(UsageTable[[#This Row],[Time]]),MONTH(UsageTable[[#This Row],[Time]]),DAY(UsageTable[[#This Row],[Time]])),Holidays[Date],1,FALSE()))))</f>
        <v>0</v>
      </c>
      <c r="I15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v>
      </c>
      <c r="K15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3" spans="2:11" x14ac:dyDescent="0.3">
      <c r="B1583" s="32">
        <v>44179</v>
      </c>
      <c r="C1583" s="34">
        <v>44179.708333333336</v>
      </c>
      <c r="D1583" s="31">
        <v>2.54</v>
      </c>
      <c r="E1583" s="15"/>
      <c r="F1583" s="15"/>
      <c r="G1583" s="36" t="str">
        <f>TEXT(UsageTable[[#This Row],[Time]],"mm-dd")</f>
        <v>12-14</v>
      </c>
      <c r="H1583" s="36" t="b" cm="1">
        <f t="array" ref="H1583">OR(WEEKDAY(UsageTable[[#This Row],[Time]])={1,7},NOT(ISERROR(VLOOKUP(DATE(YEAR(UsageTable[[#This Row],[Time]]),MONTH(UsageTable[[#This Row],[Time]]),DAY(UsageTable[[#This Row],[Time]])),Holidays[Date],1,FALSE()))))</f>
        <v>0</v>
      </c>
      <c r="I15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v>
      </c>
    </row>
    <row r="1584" spans="2:11" x14ac:dyDescent="0.3">
      <c r="B1584" s="32">
        <v>44179</v>
      </c>
      <c r="C1584" s="34">
        <v>44179.75</v>
      </c>
      <c r="D1584" s="31">
        <v>2.44</v>
      </c>
      <c r="E1584" s="15"/>
      <c r="F1584" s="15"/>
      <c r="G1584" s="36" t="str">
        <f>TEXT(UsageTable[[#This Row],[Time]],"mm-dd")</f>
        <v>12-14</v>
      </c>
      <c r="H1584" s="36" t="b" cm="1">
        <f t="array" ref="H1584">OR(WEEKDAY(UsageTable[[#This Row],[Time]])={1,7},NOT(ISERROR(VLOOKUP(DATE(YEAR(UsageTable[[#This Row],[Time]]),MONTH(UsageTable[[#This Row],[Time]]),DAY(UsageTable[[#This Row],[Time]])),Holidays[Date],1,FALSE()))))</f>
        <v>0</v>
      </c>
      <c r="I15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2.44</v>
      </c>
    </row>
    <row r="1585" spans="2:11" x14ac:dyDescent="0.3">
      <c r="B1585" s="32">
        <v>44179</v>
      </c>
      <c r="C1585" s="34">
        <v>44179.791666666664</v>
      </c>
      <c r="D1585" s="31">
        <v>1.65</v>
      </c>
      <c r="E1585" s="15"/>
      <c r="F1585" s="15"/>
      <c r="G1585" s="36" t="str">
        <f>TEXT(UsageTable[[#This Row],[Time]],"mm-dd")</f>
        <v>12-14</v>
      </c>
      <c r="H1585" s="36" t="b" cm="1">
        <f t="array" ref="H1585">OR(WEEKDAY(UsageTable[[#This Row],[Time]])={1,7},NOT(ISERROR(VLOOKUP(DATE(YEAR(UsageTable[[#This Row],[Time]]),MONTH(UsageTable[[#This Row],[Time]]),DAY(UsageTable[[#This Row],[Time]])),Holidays[Date],1,FALSE()))))</f>
        <v>0</v>
      </c>
      <c r="I15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15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6" spans="2:11" x14ac:dyDescent="0.3">
      <c r="B1586" s="32">
        <v>44179</v>
      </c>
      <c r="C1586" s="34">
        <v>44179.833333333336</v>
      </c>
      <c r="D1586" s="31">
        <v>0.52</v>
      </c>
      <c r="E1586" s="15"/>
      <c r="F1586" s="15"/>
      <c r="G1586" s="36" t="str">
        <f>TEXT(UsageTable[[#This Row],[Time]],"mm-dd")</f>
        <v>12-14</v>
      </c>
      <c r="H1586" s="36" t="b" cm="1">
        <f t="array" ref="H1586">OR(WEEKDAY(UsageTable[[#This Row],[Time]])={1,7},NOT(ISERROR(VLOOKUP(DATE(YEAR(UsageTable[[#This Row],[Time]]),MONTH(UsageTable[[#This Row],[Time]]),DAY(UsageTable[[#This Row],[Time]])),Holidays[Date],1,FALSE()))))</f>
        <v>0</v>
      </c>
      <c r="I15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15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7" spans="2:11" x14ac:dyDescent="0.3">
      <c r="B1587" s="32">
        <v>44179</v>
      </c>
      <c r="C1587" s="34">
        <v>44179.875</v>
      </c>
      <c r="D1587" s="31">
        <v>1.1000000000000001</v>
      </c>
      <c r="E1587" s="15"/>
      <c r="F1587" s="15"/>
      <c r="G1587" s="36" t="str">
        <f>TEXT(UsageTable[[#This Row],[Time]],"mm-dd")</f>
        <v>12-14</v>
      </c>
      <c r="H1587" s="36" t="b" cm="1">
        <f t="array" ref="H1587">OR(WEEKDAY(UsageTable[[#This Row],[Time]])={1,7},NOT(ISERROR(VLOOKUP(DATE(YEAR(UsageTable[[#This Row],[Time]]),MONTH(UsageTable[[#This Row],[Time]]),DAY(UsageTable[[#This Row],[Time]])),Holidays[Date],1,FALSE()))))</f>
        <v>0</v>
      </c>
      <c r="I15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5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8" spans="2:11" x14ac:dyDescent="0.3">
      <c r="B1588" s="32">
        <v>44179</v>
      </c>
      <c r="C1588" s="34">
        <v>44179.916666666664</v>
      </c>
      <c r="D1588" s="31">
        <v>0.47</v>
      </c>
      <c r="E1588" s="15"/>
      <c r="F1588" s="15"/>
      <c r="G1588" s="36" t="str">
        <f>TEXT(UsageTable[[#This Row],[Time]],"mm-dd")</f>
        <v>12-14</v>
      </c>
      <c r="H1588" s="36" t="b" cm="1">
        <f t="array" ref="H1588">OR(WEEKDAY(UsageTable[[#This Row],[Time]])={1,7},NOT(ISERROR(VLOOKUP(DATE(YEAR(UsageTable[[#This Row],[Time]]),MONTH(UsageTable[[#This Row],[Time]]),DAY(UsageTable[[#This Row],[Time]])),Holidays[Date],1,FALSE()))))</f>
        <v>0</v>
      </c>
      <c r="I15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15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89" spans="2:11" x14ac:dyDescent="0.3">
      <c r="B1589" s="32">
        <v>44179</v>
      </c>
      <c r="C1589" s="34">
        <v>44179.958333333336</v>
      </c>
      <c r="D1589" s="31">
        <v>0.91</v>
      </c>
      <c r="E1589" s="15"/>
      <c r="F1589" s="15"/>
      <c r="G1589" s="36" t="str">
        <f>TEXT(UsageTable[[#This Row],[Time]],"mm-dd")</f>
        <v>12-14</v>
      </c>
      <c r="H1589" s="36" t="b" cm="1">
        <f t="array" ref="H1589">OR(WEEKDAY(UsageTable[[#This Row],[Time]])={1,7},NOT(ISERROR(VLOOKUP(DATE(YEAR(UsageTable[[#This Row],[Time]]),MONTH(UsageTable[[#This Row],[Time]]),DAY(UsageTable[[#This Row],[Time]])),Holidays[Date],1,FALSE()))))</f>
        <v>0</v>
      </c>
      <c r="I15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15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0" spans="2:11" x14ac:dyDescent="0.3">
      <c r="B1590" s="32">
        <v>44180</v>
      </c>
      <c r="C1590" s="34">
        <v>44180</v>
      </c>
      <c r="D1590" s="31">
        <v>0.35</v>
      </c>
      <c r="E1590" s="15"/>
      <c r="F1590" s="15"/>
      <c r="G1590" s="36" t="str">
        <f>TEXT(UsageTable[[#This Row],[Time]],"mm-dd")</f>
        <v>12-15</v>
      </c>
      <c r="H1590" s="36" t="b" cm="1">
        <f t="array" ref="H1590">OR(WEEKDAY(UsageTable[[#This Row],[Time]])={1,7},NOT(ISERROR(VLOOKUP(DATE(YEAR(UsageTable[[#This Row],[Time]]),MONTH(UsageTable[[#This Row],[Time]]),DAY(UsageTable[[#This Row],[Time]])),Holidays[Date],1,FALSE()))))</f>
        <v>0</v>
      </c>
      <c r="I15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5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1" spans="2:11" x14ac:dyDescent="0.3">
      <c r="B1591" s="32">
        <v>44180</v>
      </c>
      <c r="C1591" s="34">
        <v>44180.041666666664</v>
      </c>
      <c r="D1591" s="31">
        <v>0.71</v>
      </c>
      <c r="E1591" s="15"/>
      <c r="F1591" s="15"/>
      <c r="G1591" s="36" t="str">
        <f>TEXT(UsageTable[[#This Row],[Time]],"mm-dd")</f>
        <v>12-15</v>
      </c>
      <c r="H1591" s="36" t="b" cm="1">
        <f t="array" ref="H1591">OR(WEEKDAY(UsageTable[[#This Row],[Time]])={1,7},NOT(ISERROR(VLOOKUP(DATE(YEAR(UsageTable[[#This Row],[Time]]),MONTH(UsageTable[[#This Row],[Time]]),DAY(UsageTable[[#This Row],[Time]])),Holidays[Date],1,FALSE()))))</f>
        <v>0</v>
      </c>
      <c r="I15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15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2" spans="2:11" x14ac:dyDescent="0.3">
      <c r="B1592" s="32">
        <v>44180</v>
      </c>
      <c r="C1592" s="34">
        <v>44180.083333333336</v>
      </c>
      <c r="D1592" s="31">
        <v>0.42</v>
      </c>
      <c r="E1592" s="15"/>
      <c r="F1592" s="15"/>
      <c r="G1592" s="36" t="str">
        <f>TEXT(UsageTable[[#This Row],[Time]],"mm-dd")</f>
        <v>12-15</v>
      </c>
      <c r="H1592" s="36" t="b" cm="1">
        <f t="array" ref="H1592">OR(WEEKDAY(UsageTable[[#This Row],[Time]])={1,7},NOT(ISERROR(VLOOKUP(DATE(YEAR(UsageTable[[#This Row],[Time]]),MONTH(UsageTable[[#This Row],[Time]]),DAY(UsageTable[[#This Row],[Time]])),Holidays[Date],1,FALSE()))))</f>
        <v>0</v>
      </c>
      <c r="I15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15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3" spans="2:11" x14ac:dyDescent="0.3">
      <c r="B1593" s="32">
        <v>44180</v>
      </c>
      <c r="C1593" s="34">
        <v>44180.125</v>
      </c>
      <c r="D1593" s="31">
        <v>0.32</v>
      </c>
      <c r="E1593" s="15"/>
      <c r="F1593" s="15"/>
      <c r="G1593" s="36" t="str">
        <f>TEXT(UsageTable[[#This Row],[Time]],"mm-dd")</f>
        <v>12-15</v>
      </c>
      <c r="H1593" s="36" t="b" cm="1">
        <f t="array" ref="H1593">OR(WEEKDAY(UsageTable[[#This Row],[Time]])={1,7},NOT(ISERROR(VLOOKUP(DATE(YEAR(UsageTable[[#This Row],[Time]]),MONTH(UsageTable[[#This Row],[Time]]),DAY(UsageTable[[#This Row],[Time]])),Holidays[Date],1,FALSE()))))</f>
        <v>0</v>
      </c>
      <c r="I15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5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4" spans="2:11" x14ac:dyDescent="0.3">
      <c r="B1594" s="32">
        <v>44180</v>
      </c>
      <c r="C1594" s="34">
        <v>44180.166666666664</v>
      </c>
      <c r="D1594" s="31">
        <v>0.46</v>
      </c>
      <c r="E1594" s="15"/>
      <c r="F1594" s="15"/>
      <c r="G1594" s="36" t="str">
        <f>TEXT(UsageTable[[#This Row],[Time]],"mm-dd")</f>
        <v>12-15</v>
      </c>
      <c r="H1594" s="36" t="b" cm="1">
        <f t="array" ref="H1594">OR(WEEKDAY(UsageTable[[#This Row],[Time]])={1,7},NOT(ISERROR(VLOOKUP(DATE(YEAR(UsageTable[[#This Row],[Time]]),MONTH(UsageTable[[#This Row],[Time]]),DAY(UsageTable[[#This Row],[Time]])),Holidays[Date],1,FALSE()))))</f>
        <v>0</v>
      </c>
      <c r="I15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15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5" spans="2:11" x14ac:dyDescent="0.3">
      <c r="B1595" s="32">
        <v>44180</v>
      </c>
      <c r="C1595" s="34">
        <v>44180.208333333336</v>
      </c>
      <c r="D1595" s="31">
        <v>1.71</v>
      </c>
      <c r="E1595" s="15"/>
      <c r="F1595" s="15"/>
      <c r="G1595" s="36" t="str">
        <f>TEXT(UsageTable[[#This Row],[Time]],"mm-dd")</f>
        <v>12-15</v>
      </c>
      <c r="H1595" s="36" t="b" cm="1">
        <f t="array" ref="H1595">OR(WEEKDAY(UsageTable[[#This Row],[Time]])={1,7},NOT(ISERROR(VLOOKUP(DATE(YEAR(UsageTable[[#This Row],[Time]]),MONTH(UsageTable[[#This Row],[Time]]),DAY(UsageTable[[#This Row],[Time]])),Holidays[Date],1,FALSE()))))</f>
        <v>0</v>
      </c>
      <c r="I15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15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6" spans="2:11" x14ac:dyDescent="0.3">
      <c r="B1596" s="32">
        <v>44180</v>
      </c>
      <c r="C1596" s="34">
        <v>44180.25</v>
      </c>
      <c r="D1596" s="31">
        <v>2.4</v>
      </c>
      <c r="E1596" s="15"/>
      <c r="F1596" s="15"/>
      <c r="G1596" s="36" t="str">
        <f>TEXT(UsageTable[[#This Row],[Time]],"mm-dd")</f>
        <v>12-15</v>
      </c>
      <c r="H1596" s="36" t="b" cm="1">
        <f t="array" ref="H1596">OR(WEEKDAY(UsageTable[[#This Row],[Time]])={1,7},NOT(ISERROR(VLOOKUP(DATE(YEAR(UsageTable[[#This Row],[Time]]),MONTH(UsageTable[[#This Row],[Time]]),DAY(UsageTable[[#This Row],[Time]])),Holidays[Date],1,FALSE()))))</f>
        <v>0</v>
      </c>
      <c r="I15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15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597" spans="2:11" x14ac:dyDescent="0.3">
      <c r="B1597" s="32">
        <v>44180</v>
      </c>
      <c r="C1597" s="34">
        <v>44180.291666666664</v>
      </c>
      <c r="D1597" s="31">
        <v>2.94</v>
      </c>
      <c r="E1597" s="15"/>
      <c r="F1597" s="15"/>
      <c r="G1597" s="36" t="str">
        <f>TEXT(UsageTable[[#This Row],[Time]],"mm-dd")</f>
        <v>12-15</v>
      </c>
      <c r="H1597" s="36" t="b" cm="1">
        <f t="array" ref="H1597">OR(WEEKDAY(UsageTable[[#This Row],[Time]])={1,7},NOT(ISERROR(VLOOKUP(DATE(YEAR(UsageTable[[#This Row],[Time]]),MONTH(UsageTable[[#This Row],[Time]]),DAY(UsageTable[[#This Row],[Time]])),Holidays[Date],1,FALSE()))))</f>
        <v>0</v>
      </c>
      <c r="I15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2.94</v>
      </c>
    </row>
    <row r="1598" spans="2:11" x14ac:dyDescent="0.3">
      <c r="B1598" s="32">
        <v>44180</v>
      </c>
      <c r="C1598" s="34">
        <v>44180.333333333336</v>
      </c>
      <c r="D1598" s="31">
        <v>3.14</v>
      </c>
      <c r="E1598" s="15"/>
      <c r="F1598" s="15"/>
      <c r="G1598" s="36" t="str">
        <f>TEXT(UsageTable[[#This Row],[Time]],"mm-dd")</f>
        <v>12-15</v>
      </c>
      <c r="H1598" s="36" t="b" cm="1">
        <f t="array" ref="H1598">OR(WEEKDAY(UsageTable[[#This Row],[Time]])={1,7},NOT(ISERROR(VLOOKUP(DATE(YEAR(UsageTable[[#This Row],[Time]]),MONTH(UsageTable[[#This Row],[Time]]),DAY(UsageTable[[#This Row],[Time]])),Holidays[Date],1,FALSE()))))</f>
        <v>0</v>
      </c>
      <c r="I15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3.14</v>
      </c>
    </row>
    <row r="1599" spans="2:11" x14ac:dyDescent="0.3">
      <c r="B1599" s="32">
        <v>44180</v>
      </c>
      <c r="C1599" s="34">
        <v>44180.375</v>
      </c>
      <c r="D1599" s="31">
        <v>3.55</v>
      </c>
      <c r="E1599" s="15"/>
      <c r="F1599" s="15"/>
      <c r="G1599" s="36" t="str">
        <f>TEXT(UsageTable[[#This Row],[Time]],"mm-dd")</f>
        <v>12-15</v>
      </c>
      <c r="H1599" s="36" t="b" cm="1">
        <f t="array" ref="H1599">OR(WEEKDAY(UsageTable[[#This Row],[Time]])={1,7},NOT(ISERROR(VLOOKUP(DATE(YEAR(UsageTable[[#This Row],[Time]]),MONTH(UsageTable[[#This Row],[Time]]),DAY(UsageTable[[#This Row],[Time]])),Holidays[Date],1,FALSE()))))</f>
        <v>0</v>
      </c>
      <c r="I15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5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5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3.55</v>
      </c>
    </row>
    <row r="1600" spans="2:11" x14ac:dyDescent="0.3">
      <c r="B1600" s="32">
        <v>44180</v>
      </c>
      <c r="C1600" s="34">
        <v>44180.416666666664</v>
      </c>
      <c r="D1600" s="31">
        <v>4.3</v>
      </c>
      <c r="E1600" s="15"/>
      <c r="F1600" s="15"/>
      <c r="G1600" s="36" t="str">
        <f>TEXT(UsageTable[[#This Row],[Time]],"mm-dd")</f>
        <v>12-15</v>
      </c>
      <c r="H1600" s="36" t="b" cm="1">
        <f t="array" ref="H1600">OR(WEEKDAY(UsageTable[[#This Row],[Time]])={1,7},NOT(ISERROR(VLOOKUP(DATE(YEAR(UsageTable[[#This Row],[Time]]),MONTH(UsageTable[[#This Row],[Time]]),DAY(UsageTable[[#This Row],[Time]])),Holidays[Date],1,FALSE()))))</f>
        <v>0</v>
      </c>
      <c r="I16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v>
      </c>
    </row>
    <row r="1601" spans="2:11" x14ac:dyDescent="0.3">
      <c r="B1601" s="32">
        <v>44180</v>
      </c>
      <c r="C1601" s="34">
        <v>44180.458333333336</v>
      </c>
      <c r="D1601" s="31">
        <v>2.13</v>
      </c>
      <c r="E1601" s="15"/>
      <c r="F1601" s="15"/>
      <c r="G1601" s="36" t="str">
        <f>TEXT(UsageTable[[#This Row],[Time]],"mm-dd")</f>
        <v>12-15</v>
      </c>
      <c r="H1601" s="36" t="b" cm="1">
        <f t="array" ref="H1601">OR(WEEKDAY(UsageTable[[#This Row],[Time]])={1,7},NOT(ISERROR(VLOOKUP(DATE(YEAR(UsageTable[[#This Row],[Time]]),MONTH(UsageTable[[#This Row],[Time]]),DAY(UsageTable[[#This Row],[Time]])),Holidays[Date],1,FALSE()))))</f>
        <v>0</v>
      </c>
      <c r="I16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2.13</v>
      </c>
      <c r="K16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2" spans="2:11" x14ac:dyDescent="0.3">
      <c r="B1602" s="32">
        <v>44180</v>
      </c>
      <c r="C1602" s="34">
        <v>44180.5</v>
      </c>
      <c r="D1602" s="31">
        <v>2.36</v>
      </c>
      <c r="E1602" s="15"/>
      <c r="F1602" s="15"/>
      <c r="G1602" s="36" t="str">
        <f>TEXT(UsageTable[[#This Row],[Time]],"mm-dd")</f>
        <v>12-15</v>
      </c>
      <c r="H1602" s="36" t="b" cm="1">
        <f t="array" ref="H1602">OR(WEEKDAY(UsageTable[[#This Row],[Time]])={1,7},NOT(ISERROR(VLOOKUP(DATE(YEAR(UsageTable[[#This Row],[Time]]),MONTH(UsageTable[[#This Row],[Time]]),DAY(UsageTable[[#This Row],[Time]])),Holidays[Date],1,FALSE()))))</f>
        <v>0</v>
      </c>
      <c r="I16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2.36</v>
      </c>
      <c r="K16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3" spans="2:11" x14ac:dyDescent="0.3">
      <c r="B1603" s="32">
        <v>44180</v>
      </c>
      <c r="C1603" s="34">
        <v>44180.541666666664</v>
      </c>
      <c r="D1603" s="31">
        <v>1.5</v>
      </c>
      <c r="E1603" s="15"/>
      <c r="F1603" s="15"/>
      <c r="G1603" s="36" t="str">
        <f>TEXT(UsageTable[[#This Row],[Time]],"mm-dd")</f>
        <v>12-15</v>
      </c>
      <c r="H1603" s="36" t="b" cm="1">
        <f t="array" ref="H1603">OR(WEEKDAY(UsageTable[[#This Row],[Time]])={1,7},NOT(ISERROR(VLOOKUP(DATE(YEAR(UsageTable[[#This Row],[Time]]),MONTH(UsageTable[[#This Row],[Time]]),DAY(UsageTable[[#This Row],[Time]])),Holidays[Date],1,FALSE()))))</f>
        <v>0</v>
      </c>
      <c r="I16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16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4" spans="2:11" x14ac:dyDescent="0.3">
      <c r="B1604" s="32">
        <v>44180</v>
      </c>
      <c r="C1604" s="34">
        <v>44180.583333333336</v>
      </c>
      <c r="D1604" s="31">
        <v>1.7</v>
      </c>
      <c r="E1604" s="15"/>
      <c r="F1604" s="15"/>
      <c r="G1604" s="36" t="str">
        <f>TEXT(UsageTable[[#This Row],[Time]],"mm-dd")</f>
        <v>12-15</v>
      </c>
      <c r="H1604" s="36" t="b" cm="1">
        <f t="array" ref="H1604">OR(WEEKDAY(UsageTable[[#This Row],[Time]])={1,7},NOT(ISERROR(VLOOKUP(DATE(YEAR(UsageTable[[#This Row],[Time]]),MONTH(UsageTable[[#This Row],[Time]]),DAY(UsageTable[[#This Row],[Time]])),Holidays[Date],1,FALSE()))))</f>
        <v>0</v>
      </c>
      <c r="I16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v>
      </c>
      <c r="K16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5" spans="2:11" x14ac:dyDescent="0.3">
      <c r="B1605" s="32">
        <v>44180</v>
      </c>
      <c r="C1605" s="34">
        <v>44180.625</v>
      </c>
      <c r="D1605" s="31">
        <v>1.18</v>
      </c>
      <c r="E1605" s="15"/>
      <c r="F1605" s="15"/>
      <c r="G1605" s="36" t="str">
        <f>TEXT(UsageTable[[#This Row],[Time]],"mm-dd")</f>
        <v>12-15</v>
      </c>
      <c r="H1605" s="36" t="b" cm="1">
        <f t="array" ref="H1605">OR(WEEKDAY(UsageTable[[#This Row],[Time]])={1,7},NOT(ISERROR(VLOOKUP(DATE(YEAR(UsageTable[[#This Row],[Time]]),MONTH(UsageTable[[#This Row],[Time]]),DAY(UsageTable[[#This Row],[Time]])),Holidays[Date],1,FALSE()))))</f>
        <v>0</v>
      </c>
      <c r="I16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1.18</v>
      </c>
      <c r="K16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6" spans="2:11" x14ac:dyDescent="0.3">
      <c r="B1606" s="32">
        <v>44180</v>
      </c>
      <c r="C1606" s="34">
        <v>44180.666666666664</v>
      </c>
      <c r="D1606" s="31">
        <v>2.17</v>
      </c>
      <c r="E1606" s="15"/>
      <c r="F1606" s="15"/>
      <c r="G1606" s="36" t="str">
        <f>TEXT(UsageTable[[#This Row],[Time]],"mm-dd")</f>
        <v>12-15</v>
      </c>
      <c r="H1606" s="36" t="b" cm="1">
        <f t="array" ref="H1606">OR(WEEKDAY(UsageTable[[#This Row],[Time]])={1,7},NOT(ISERROR(VLOOKUP(DATE(YEAR(UsageTable[[#This Row],[Time]]),MONTH(UsageTable[[#This Row],[Time]]),DAY(UsageTable[[#This Row],[Time]])),Holidays[Date],1,FALSE()))))</f>
        <v>0</v>
      </c>
      <c r="I16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2.17</v>
      </c>
      <c r="K16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07" spans="2:11" x14ac:dyDescent="0.3">
      <c r="B1607" s="32">
        <v>44180</v>
      </c>
      <c r="C1607" s="34">
        <v>44180.708333333336</v>
      </c>
      <c r="D1607" s="31">
        <v>1.75</v>
      </c>
      <c r="E1607" s="15"/>
      <c r="F1607" s="15"/>
      <c r="G1607" s="36" t="str">
        <f>TEXT(UsageTable[[#This Row],[Time]],"mm-dd")</f>
        <v>12-15</v>
      </c>
      <c r="H1607" s="36" t="b" cm="1">
        <f t="array" ref="H1607">OR(WEEKDAY(UsageTable[[#This Row],[Time]])={1,7},NOT(ISERROR(VLOOKUP(DATE(YEAR(UsageTable[[#This Row],[Time]]),MONTH(UsageTable[[#This Row],[Time]]),DAY(UsageTable[[#This Row],[Time]])),Holidays[Date],1,FALSE()))))</f>
        <v>0</v>
      </c>
      <c r="I16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1.75</v>
      </c>
    </row>
    <row r="1608" spans="2:11" x14ac:dyDescent="0.3">
      <c r="B1608" s="32">
        <v>44180</v>
      </c>
      <c r="C1608" s="34">
        <v>44180.75</v>
      </c>
      <c r="D1608" s="31">
        <v>2.69</v>
      </c>
      <c r="E1608" s="15"/>
      <c r="F1608" s="15"/>
      <c r="G1608" s="36" t="str">
        <f>TEXT(UsageTable[[#This Row],[Time]],"mm-dd")</f>
        <v>12-15</v>
      </c>
      <c r="H1608" s="36" t="b" cm="1">
        <f t="array" ref="H1608">OR(WEEKDAY(UsageTable[[#This Row],[Time]])={1,7},NOT(ISERROR(VLOOKUP(DATE(YEAR(UsageTable[[#This Row],[Time]]),MONTH(UsageTable[[#This Row],[Time]]),DAY(UsageTable[[#This Row],[Time]])),Holidays[Date],1,FALSE()))))</f>
        <v>0</v>
      </c>
      <c r="I16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2.69</v>
      </c>
    </row>
    <row r="1609" spans="2:11" x14ac:dyDescent="0.3">
      <c r="B1609" s="32">
        <v>44180</v>
      </c>
      <c r="C1609" s="34">
        <v>44180.791666666664</v>
      </c>
      <c r="D1609" s="31">
        <v>1.74</v>
      </c>
      <c r="E1609" s="15"/>
      <c r="F1609" s="15"/>
      <c r="G1609" s="36" t="str">
        <f>TEXT(UsageTable[[#This Row],[Time]],"mm-dd")</f>
        <v>12-15</v>
      </c>
      <c r="H1609" s="36" t="b" cm="1">
        <f t="array" ref="H1609">OR(WEEKDAY(UsageTable[[#This Row],[Time]])={1,7},NOT(ISERROR(VLOOKUP(DATE(YEAR(UsageTable[[#This Row],[Time]]),MONTH(UsageTable[[#This Row],[Time]]),DAY(UsageTable[[#This Row],[Time]])),Holidays[Date],1,FALSE()))))</f>
        <v>0</v>
      </c>
      <c r="I16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16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0" spans="2:11" x14ac:dyDescent="0.3">
      <c r="B1610" s="32">
        <v>44180</v>
      </c>
      <c r="C1610" s="34">
        <v>44180.833333333336</v>
      </c>
      <c r="D1610" s="31">
        <v>1.28</v>
      </c>
      <c r="E1610" s="15"/>
      <c r="F1610" s="15"/>
      <c r="G1610" s="36" t="str">
        <f>TEXT(UsageTable[[#This Row],[Time]],"mm-dd")</f>
        <v>12-15</v>
      </c>
      <c r="H1610" s="36" t="b" cm="1">
        <f t="array" ref="H1610">OR(WEEKDAY(UsageTable[[#This Row],[Time]])={1,7},NOT(ISERROR(VLOOKUP(DATE(YEAR(UsageTable[[#This Row],[Time]]),MONTH(UsageTable[[#This Row],[Time]]),DAY(UsageTable[[#This Row],[Time]])),Holidays[Date],1,FALSE()))))</f>
        <v>0</v>
      </c>
      <c r="I16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16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1" spans="2:11" x14ac:dyDescent="0.3">
      <c r="B1611" s="32">
        <v>44180</v>
      </c>
      <c r="C1611" s="34">
        <v>44180.875</v>
      </c>
      <c r="D1611" s="31">
        <v>1.74</v>
      </c>
      <c r="E1611" s="15"/>
      <c r="F1611" s="15"/>
      <c r="G1611" s="36" t="str">
        <f>TEXT(UsageTable[[#This Row],[Time]],"mm-dd")</f>
        <v>12-15</v>
      </c>
      <c r="H1611" s="36" t="b" cm="1">
        <f t="array" ref="H1611">OR(WEEKDAY(UsageTable[[#This Row],[Time]])={1,7},NOT(ISERROR(VLOOKUP(DATE(YEAR(UsageTable[[#This Row],[Time]]),MONTH(UsageTable[[#This Row],[Time]]),DAY(UsageTable[[#This Row],[Time]])),Holidays[Date],1,FALSE()))))</f>
        <v>0</v>
      </c>
      <c r="I16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16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2" spans="2:11" x14ac:dyDescent="0.3">
      <c r="B1612" s="32">
        <v>44180</v>
      </c>
      <c r="C1612" s="34">
        <v>44180.916666666664</v>
      </c>
      <c r="D1612" s="31">
        <v>0.47</v>
      </c>
      <c r="E1612" s="15"/>
      <c r="F1612" s="15"/>
      <c r="G1612" s="36" t="str">
        <f>TEXT(UsageTable[[#This Row],[Time]],"mm-dd")</f>
        <v>12-15</v>
      </c>
      <c r="H1612" s="36" t="b" cm="1">
        <f t="array" ref="H1612">OR(WEEKDAY(UsageTable[[#This Row],[Time]])={1,7},NOT(ISERROR(VLOOKUP(DATE(YEAR(UsageTable[[#This Row],[Time]]),MONTH(UsageTable[[#This Row],[Time]]),DAY(UsageTable[[#This Row],[Time]])),Holidays[Date],1,FALSE()))))</f>
        <v>0</v>
      </c>
      <c r="I16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16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3" spans="2:11" x14ac:dyDescent="0.3">
      <c r="B1613" s="32">
        <v>44180</v>
      </c>
      <c r="C1613" s="34">
        <v>44180.958333333336</v>
      </c>
      <c r="D1613" s="31">
        <v>0.56999999999999995</v>
      </c>
      <c r="E1613" s="15"/>
      <c r="F1613" s="15"/>
      <c r="G1613" s="36" t="str">
        <f>TEXT(UsageTable[[#This Row],[Time]],"mm-dd")</f>
        <v>12-15</v>
      </c>
      <c r="H1613" s="36" t="b" cm="1">
        <f t="array" ref="H1613">OR(WEEKDAY(UsageTable[[#This Row],[Time]])={1,7},NOT(ISERROR(VLOOKUP(DATE(YEAR(UsageTable[[#This Row],[Time]]),MONTH(UsageTable[[#This Row],[Time]]),DAY(UsageTable[[#This Row],[Time]])),Holidays[Date],1,FALSE()))))</f>
        <v>0</v>
      </c>
      <c r="I16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16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4" spans="2:11" x14ac:dyDescent="0.3">
      <c r="B1614" s="32">
        <v>44181</v>
      </c>
      <c r="C1614" s="34">
        <v>44181</v>
      </c>
      <c r="D1614" s="31">
        <v>1.27</v>
      </c>
      <c r="E1614" s="15"/>
      <c r="F1614" s="15"/>
      <c r="G1614" s="36" t="str">
        <f>TEXT(UsageTable[[#This Row],[Time]],"mm-dd")</f>
        <v>12-16</v>
      </c>
      <c r="H1614" s="36" t="b" cm="1">
        <f t="array" ref="H1614">OR(WEEKDAY(UsageTable[[#This Row],[Time]])={1,7},NOT(ISERROR(VLOOKUP(DATE(YEAR(UsageTable[[#This Row],[Time]]),MONTH(UsageTable[[#This Row],[Time]]),DAY(UsageTable[[#This Row],[Time]])),Holidays[Date],1,FALSE()))))</f>
        <v>0</v>
      </c>
      <c r="I16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16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5" spans="2:11" x14ac:dyDescent="0.3">
      <c r="B1615" s="32">
        <v>44181</v>
      </c>
      <c r="C1615" s="34">
        <v>44181.041666666664</v>
      </c>
      <c r="D1615" s="31">
        <v>4.68</v>
      </c>
      <c r="E1615" s="15"/>
      <c r="F1615" s="15"/>
      <c r="G1615" s="36" t="str">
        <f>TEXT(UsageTable[[#This Row],[Time]],"mm-dd")</f>
        <v>12-16</v>
      </c>
      <c r="H1615" s="36" t="b" cm="1">
        <f t="array" ref="H1615">OR(WEEKDAY(UsageTable[[#This Row],[Time]])={1,7},NOT(ISERROR(VLOOKUP(DATE(YEAR(UsageTable[[#This Row],[Time]]),MONTH(UsageTable[[#This Row],[Time]]),DAY(UsageTable[[#This Row],[Time]])),Holidays[Date],1,FALSE()))))</f>
        <v>0</v>
      </c>
      <c r="I16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4.68</v>
      </c>
      <c r="J16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6" spans="2:11" x14ac:dyDescent="0.3">
      <c r="B1616" s="32">
        <v>44181</v>
      </c>
      <c r="C1616" s="34">
        <v>44181.083333333336</v>
      </c>
      <c r="D1616" s="31">
        <v>2.29</v>
      </c>
      <c r="E1616" s="15"/>
      <c r="F1616" s="15"/>
      <c r="G1616" s="36" t="str">
        <f>TEXT(UsageTable[[#This Row],[Time]],"mm-dd")</f>
        <v>12-16</v>
      </c>
      <c r="H1616" s="36" t="b" cm="1">
        <f t="array" ref="H1616">OR(WEEKDAY(UsageTable[[#This Row],[Time]])={1,7},NOT(ISERROR(VLOOKUP(DATE(YEAR(UsageTable[[#This Row],[Time]]),MONTH(UsageTable[[#This Row],[Time]]),DAY(UsageTable[[#This Row],[Time]])),Holidays[Date],1,FALSE()))))</f>
        <v>0</v>
      </c>
      <c r="I16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16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7" spans="2:11" x14ac:dyDescent="0.3">
      <c r="B1617" s="32">
        <v>44181</v>
      </c>
      <c r="C1617" s="34">
        <v>44181.125</v>
      </c>
      <c r="D1617" s="31">
        <v>0.3</v>
      </c>
      <c r="E1617" s="15"/>
      <c r="F1617" s="15"/>
      <c r="G1617" s="36" t="str">
        <f>TEXT(UsageTable[[#This Row],[Time]],"mm-dd")</f>
        <v>12-16</v>
      </c>
      <c r="H1617" s="36" t="b" cm="1">
        <f t="array" ref="H1617">OR(WEEKDAY(UsageTable[[#This Row],[Time]])={1,7},NOT(ISERROR(VLOOKUP(DATE(YEAR(UsageTable[[#This Row],[Time]]),MONTH(UsageTable[[#This Row],[Time]]),DAY(UsageTable[[#This Row],[Time]])),Holidays[Date],1,FALSE()))))</f>
        <v>0</v>
      </c>
      <c r="I16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6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8" spans="2:11" x14ac:dyDescent="0.3">
      <c r="B1618" s="32">
        <v>44181</v>
      </c>
      <c r="C1618" s="34">
        <v>44181.166666666664</v>
      </c>
      <c r="D1618" s="31">
        <v>1.2</v>
      </c>
      <c r="E1618" s="15"/>
      <c r="F1618" s="15"/>
      <c r="G1618" s="36" t="str">
        <f>TEXT(UsageTable[[#This Row],[Time]],"mm-dd")</f>
        <v>12-16</v>
      </c>
      <c r="H1618" s="36" t="b" cm="1">
        <f t="array" ref="H1618">OR(WEEKDAY(UsageTable[[#This Row],[Time]])={1,7},NOT(ISERROR(VLOOKUP(DATE(YEAR(UsageTable[[#This Row],[Time]]),MONTH(UsageTable[[#This Row],[Time]]),DAY(UsageTable[[#This Row],[Time]])),Holidays[Date],1,FALSE()))))</f>
        <v>0</v>
      </c>
      <c r="I16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16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19" spans="2:11" x14ac:dyDescent="0.3">
      <c r="B1619" s="32">
        <v>44181</v>
      </c>
      <c r="C1619" s="34">
        <v>44181.208333333336</v>
      </c>
      <c r="D1619" s="31">
        <v>2</v>
      </c>
      <c r="E1619" s="15"/>
      <c r="F1619" s="15"/>
      <c r="G1619" s="36" t="str">
        <f>TEXT(UsageTable[[#This Row],[Time]],"mm-dd")</f>
        <v>12-16</v>
      </c>
      <c r="H1619" s="36" t="b" cm="1">
        <f t="array" ref="H1619">OR(WEEKDAY(UsageTable[[#This Row],[Time]])={1,7},NOT(ISERROR(VLOOKUP(DATE(YEAR(UsageTable[[#This Row],[Time]]),MONTH(UsageTable[[#This Row],[Time]]),DAY(UsageTable[[#This Row],[Time]])),Holidays[Date],1,FALSE()))))</f>
        <v>0</v>
      </c>
      <c r="I16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16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0" spans="2:11" x14ac:dyDescent="0.3">
      <c r="B1620" s="32">
        <v>44181</v>
      </c>
      <c r="C1620" s="34">
        <v>44181.25</v>
      </c>
      <c r="D1620" s="31">
        <v>1.42</v>
      </c>
      <c r="E1620" s="15"/>
      <c r="F1620" s="15"/>
      <c r="G1620" s="36" t="str">
        <f>TEXT(UsageTable[[#This Row],[Time]],"mm-dd")</f>
        <v>12-16</v>
      </c>
      <c r="H1620" s="36" t="b" cm="1">
        <f t="array" ref="H1620">OR(WEEKDAY(UsageTable[[#This Row],[Time]])={1,7},NOT(ISERROR(VLOOKUP(DATE(YEAR(UsageTable[[#This Row],[Time]]),MONTH(UsageTable[[#This Row],[Time]]),DAY(UsageTable[[#This Row],[Time]])),Holidays[Date],1,FALSE()))))</f>
        <v>0</v>
      </c>
      <c r="I16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16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1" spans="2:11" x14ac:dyDescent="0.3">
      <c r="B1621" s="32">
        <v>44181</v>
      </c>
      <c r="C1621" s="34">
        <v>44181.291666666664</v>
      </c>
      <c r="D1621" s="31">
        <v>3.72</v>
      </c>
      <c r="E1621" s="15"/>
      <c r="F1621" s="15"/>
      <c r="G1621" s="36" t="str">
        <f>TEXT(UsageTable[[#This Row],[Time]],"mm-dd")</f>
        <v>12-16</v>
      </c>
      <c r="H1621" s="36" t="b" cm="1">
        <f t="array" ref="H1621">OR(WEEKDAY(UsageTable[[#This Row],[Time]])={1,7},NOT(ISERROR(VLOOKUP(DATE(YEAR(UsageTable[[#This Row],[Time]]),MONTH(UsageTable[[#This Row],[Time]]),DAY(UsageTable[[#This Row],[Time]])),Holidays[Date],1,FALSE()))))</f>
        <v>0</v>
      </c>
      <c r="I16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3.72</v>
      </c>
    </row>
    <row r="1622" spans="2:11" x14ac:dyDescent="0.3">
      <c r="B1622" s="32">
        <v>44181</v>
      </c>
      <c r="C1622" s="34">
        <v>44181.333333333336</v>
      </c>
      <c r="D1622" s="31">
        <v>3.32</v>
      </c>
      <c r="E1622" s="15"/>
      <c r="F1622" s="15"/>
      <c r="G1622" s="36" t="str">
        <f>TEXT(UsageTable[[#This Row],[Time]],"mm-dd")</f>
        <v>12-16</v>
      </c>
      <c r="H1622" s="36" t="b" cm="1">
        <f t="array" ref="H1622">OR(WEEKDAY(UsageTable[[#This Row],[Time]])={1,7},NOT(ISERROR(VLOOKUP(DATE(YEAR(UsageTable[[#This Row],[Time]]),MONTH(UsageTable[[#This Row],[Time]]),DAY(UsageTable[[#This Row],[Time]])),Holidays[Date],1,FALSE()))))</f>
        <v>0</v>
      </c>
      <c r="I16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3.32</v>
      </c>
    </row>
    <row r="1623" spans="2:11" x14ac:dyDescent="0.3">
      <c r="B1623" s="32">
        <v>44181</v>
      </c>
      <c r="C1623" s="34">
        <v>44181.375</v>
      </c>
      <c r="D1623" s="31">
        <v>2.81</v>
      </c>
      <c r="E1623" s="15"/>
      <c r="F1623" s="15"/>
      <c r="G1623" s="36" t="str">
        <f>TEXT(UsageTable[[#This Row],[Time]],"mm-dd")</f>
        <v>12-16</v>
      </c>
      <c r="H1623" s="36" t="b" cm="1">
        <f t="array" ref="H1623">OR(WEEKDAY(UsageTable[[#This Row],[Time]])={1,7},NOT(ISERROR(VLOOKUP(DATE(YEAR(UsageTable[[#This Row],[Time]]),MONTH(UsageTable[[#This Row],[Time]]),DAY(UsageTable[[#This Row],[Time]])),Holidays[Date],1,FALSE()))))</f>
        <v>0</v>
      </c>
      <c r="I16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2.81</v>
      </c>
    </row>
    <row r="1624" spans="2:11" x14ac:dyDescent="0.3">
      <c r="B1624" s="32">
        <v>44181</v>
      </c>
      <c r="C1624" s="34">
        <v>44181.416666666664</v>
      </c>
      <c r="D1624" s="31">
        <v>2</v>
      </c>
      <c r="E1624" s="15"/>
      <c r="F1624" s="15"/>
      <c r="G1624" s="36" t="str">
        <f>TEXT(UsageTable[[#This Row],[Time]],"mm-dd")</f>
        <v>12-16</v>
      </c>
      <c r="H1624" s="36" t="b" cm="1">
        <f t="array" ref="H1624">OR(WEEKDAY(UsageTable[[#This Row],[Time]])={1,7},NOT(ISERROR(VLOOKUP(DATE(YEAR(UsageTable[[#This Row],[Time]]),MONTH(UsageTable[[#This Row],[Time]]),DAY(UsageTable[[#This Row],[Time]])),Holidays[Date],1,FALSE()))))</f>
        <v>0</v>
      </c>
      <c r="I16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1625" spans="2:11" x14ac:dyDescent="0.3">
      <c r="B1625" s="32">
        <v>44181</v>
      </c>
      <c r="C1625" s="34">
        <v>44181.458333333336</v>
      </c>
      <c r="D1625" s="31">
        <v>2.4</v>
      </c>
      <c r="E1625" s="15"/>
      <c r="F1625" s="15"/>
      <c r="G1625" s="36" t="str">
        <f>TEXT(UsageTable[[#This Row],[Time]],"mm-dd")</f>
        <v>12-16</v>
      </c>
      <c r="H1625" s="36" t="b" cm="1">
        <f t="array" ref="H1625">OR(WEEKDAY(UsageTable[[#This Row],[Time]])={1,7},NOT(ISERROR(VLOOKUP(DATE(YEAR(UsageTable[[#This Row],[Time]]),MONTH(UsageTable[[#This Row],[Time]]),DAY(UsageTable[[#This Row],[Time]])),Holidays[Date],1,FALSE()))))</f>
        <v>0</v>
      </c>
      <c r="I16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v>
      </c>
      <c r="K16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6" spans="2:11" x14ac:dyDescent="0.3">
      <c r="B1626" s="32">
        <v>44181</v>
      </c>
      <c r="C1626" s="34">
        <v>44181.5</v>
      </c>
      <c r="D1626" s="31">
        <v>2.6</v>
      </c>
      <c r="E1626" s="15"/>
      <c r="F1626" s="15"/>
      <c r="G1626" s="36" t="str">
        <f>TEXT(UsageTable[[#This Row],[Time]],"mm-dd")</f>
        <v>12-16</v>
      </c>
      <c r="H1626" s="36" t="b" cm="1">
        <f t="array" ref="H1626">OR(WEEKDAY(UsageTable[[#This Row],[Time]])={1,7},NOT(ISERROR(VLOOKUP(DATE(YEAR(UsageTable[[#This Row],[Time]]),MONTH(UsageTable[[#This Row],[Time]]),DAY(UsageTable[[#This Row],[Time]])),Holidays[Date],1,FALSE()))))</f>
        <v>0</v>
      </c>
      <c r="I16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v>
      </c>
      <c r="K16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7" spans="2:11" x14ac:dyDescent="0.3">
      <c r="B1627" s="32">
        <v>44181</v>
      </c>
      <c r="C1627" s="34">
        <v>44181.541666666664</v>
      </c>
      <c r="D1627" s="31">
        <v>2.39</v>
      </c>
      <c r="E1627" s="15"/>
      <c r="F1627" s="15"/>
      <c r="G1627" s="36" t="str">
        <f>TEXT(UsageTable[[#This Row],[Time]],"mm-dd")</f>
        <v>12-16</v>
      </c>
      <c r="H1627" s="36" t="b" cm="1">
        <f t="array" ref="H1627">OR(WEEKDAY(UsageTable[[#This Row],[Time]])={1,7},NOT(ISERROR(VLOOKUP(DATE(YEAR(UsageTable[[#This Row],[Time]]),MONTH(UsageTable[[#This Row],[Time]]),DAY(UsageTable[[#This Row],[Time]])),Holidays[Date],1,FALSE()))))</f>
        <v>0</v>
      </c>
      <c r="I16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2.39</v>
      </c>
      <c r="K16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8" spans="2:11" x14ac:dyDescent="0.3">
      <c r="B1628" s="32">
        <v>44181</v>
      </c>
      <c r="C1628" s="34">
        <v>44181.583333333336</v>
      </c>
      <c r="D1628" s="31">
        <v>3.18</v>
      </c>
      <c r="E1628" s="15"/>
      <c r="F1628" s="15"/>
      <c r="G1628" s="36" t="str">
        <f>TEXT(UsageTable[[#This Row],[Time]],"mm-dd")</f>
        <v>12-16</v>
      </c>
      <c r="H1628" s="36" t="b" cm="1">
        <f t="array" ref="H1628">OR(WEEKDAY(UsageTable[[#This Row],[Time]])={1,7},NOT(ISERROR(VLOOKUP(DATE(YEAR(UsageTable[[#This Row],[Time]]),MONTH(UsageTable[[#This Row],[Time]]),DAY(UsageTable[[#This Row],[Time]])),Holidays[Date],1,FALSE()))))</f>
        <v>0</v>
      </c>
      <c r="I16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3.18</v>
      </c>
      <c r="K16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29" spans="2:11" x14ac:dyDescent="0.3">
      <c r="B1629" s="32">
        <v>44181</v>
      </c>
      <c r="C1629" s="34">
        <v>44181.625</v>
      </c>
      <c r="D1629" s="31">
        <v>2.14</v>
      </c>
      <c r="E1629" s="15"/>
      <c r="F1629" s="15"/>
      <c r="G1629" s="36" t="str">
        <f>TEXT(UsageTable[[#This Row],[Time]],"mm-dd")</f>
        <v>12-16</v>
      </c>
      <c r="H1629" s="36" t="b" cm="1">
        <f t="array" ref="H1629">OR(WEEKDAY(UsageTable[[#This Row],[Time]])={1,7},NOT(ISERROR(VLOOKUP(DATE(YEAR(UsageTable[[#This Row],[Time]]),MONTH(UsageTable[[#This Row],[Time]]),DAY(UsageTable[[#This Row],[Time]])),Holidays[Date],1,FALSE()))))</f>
        <v>0</v>
      </c>
      <c r="I16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2.14</v>
      </c>
      <c r="K16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0" spans="2:11" x14ac:dyDescent="0.3">
      <c r="B1630" s="32">
        <v>44181</v>
      </c>
      <c r="C1630" s="34">
        <v>44181.666666666664</v>
      </c>
      <c r="D1630" s="31">
        <v>2.2599999999999998</v>
      </c>
      <c r="E1630" s="15"/>
      <c r="F1630" s="15"/>
      <c r="G1630" s="36" t="str">
        <f>TEXT(UsageTable[[#This Row],[Time]],"mm-dd")</f>
        <v>12-16</v>
      </c>
      <c r="H1630" s="36" t="b" cm="1">
        <f t="array" ref="H1630">OR(WEEKDAY(UsageTable[[#This Row],[Time]])={1,7},NOT(ISERROR(VLOOKUP(DATE(YEAR(UsageTable[[#This Row],[Time]]),MONTH(UsageTable[[#This Row],[Time]]),DAY(UsageTable[[#This Row],[Time]])),Holidays[Date],1,FALSE()))))</f>
        <v>0</v>
      </c>
      <c r="I16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2.2599999999999998</v>
      </c>
      <c r="K16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1" spans="2:11" x14ac:dyDescent="0.3">
      <c r="B1631" s="32">
        <v>44181</v>
      </c>
      <c r="C1631" s="34">
        <v>44181.708333333336</v>
      </c>
      <c r="D1631" s="31">
        <v>1.74</v>
      </c>
      <c r="E1631" s="15"/>
      <c r="F1631" s="15"/>
      <c r="G1631" s="36" t="str">
        <f>TEXT(UsageTable[[#This Row],[Time]],"mm-dd")</f>
        <v>12-16</v>
      </c>
      <c r="H1631" s="36" t="b" cm="1">
        <f t="array" ref="H1631">OR(WEEKDAY(UsageTable[[#This Row],[Time]])={1,7},NOT(ISERROR(VLOOKUP(DATE(YEAR(UsageTable[[#This Row],[Time]]),MONTH(UsageTable[[#This Row],[Time]]),DAY(UsageTable[[#This Row],[Time]])),Holidays[Date],1,FALSE()))))</f>
        <v>0</v>
      </c>
      <c r="I16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1.74</v>
      </c>
    </row>
    <row r="1632" spans="2:11" x14ac:dyDescent="0.3">
      <c r="B1632" s="32">
        <v>44181</v>
      </c>
      <c r="C1632" s="34">
        <v>44181.75</v>
      </c>
      <c r="D1632" s="31">
        <v>2.76</v>
      </c>
      <c r="E1632" s="15"/>
      <c r="F1632" s="15"/>
      <c r="G1632" s="36" t="str">
        <f>TEXT(UsageTable[[#This Row],[Time]],"mm-dd")</f>
        <v>12-16</v>
      </c>
      <c r="H1632" s="36" t="b" cm="1">
        <f t="array" ref="H1632">OR(WEEKDAY(UsageTable[[#This Row],[Time]])={1,7},NOT(ISERROR(VLOOKUP(DATE(YEAR(UsageTable[[#This Row],[Time]]),MONTH(UsageTable[[#This Row],[Time]]),DAY(UsageTable[[#This Row],[Time]])),Holidays[Date],1,FALSE()))))</f>
        <v>0</v>
      </c>
      <c r="I16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1633" spans="2:11" x14ac:dyDescent="0.3">
      <c r="B1633" s="32">
        <v>44181</v>
      </c>
      <c r="C1633" s="34">
        <v>44181.791666666664</v>
      </c>
      <c r="D1633" s="31">
        <v>3.26</v>
      </c>
      <c r="E1633" s="15"/>
      <c r="F1633" s="15"/>
      <c r="G1633" s="36" t="str">
        <f>TEXT(UsageTable[[#This Row],[Time]],"mm-dd")</f>
        <v>12-16</v>
      </c>
      <c r="H1633" s="36" t="b" cm="1">
        <f t="array" ref="H1633">OR(WEEKDAY(UsageTable[[#This Row],[Time]])={1,7},NOT(ISERROR(VLOOKUP(DATE(YEAR(UsageTable[[#This Row],[Time]]),MONTH(UsageTable[[#This Row],[Time]]),DAY(UsageTable[[#This Row],[Time]])),Holidays[Date],1,FALSE()))))</f>
        <v>0</v>
      </c>
      <c r="I16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3.26</v>
      </c>
      <c r="J16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4" spans="2:11" x14ac:dyDescent="0.3">
      <c r="B1634" s="32">
        <v>44181</v>
      </c>
      <c r="C1634" s="34">
        <v>44181.833333333336</v>
      </c>
      <c r="D1634" s="31">
        <v>1.82</v>
      </c>
      <c r="E1634" s="15"/>
      <c r="F1634" s="15"/>
      <c r="G1634" s="36" t="str">
        <f>TEXT(UsageTable[[#This Row],[Time]],"mm-dd")</f>
        <v>12-16</v>
      </c>
      <c r="H1634" s="36" t="b" cm="1">
        <f t="array" ref="H1634">OR(WEEKDAY(UsageTable[[#This Row],[Time]])={1,7},NOT(ISERROR(VLOOKUP(DATE(YEAR(UsageTable[[#This Row],[Time]]),MONTH(UsageTable[[#This Row],[Time]]),DAY(UsageTable[[#This Row],[Time]])),Holidays[Date],1,FALSE()))))</f>
        <v>0</v>
      </c>
      <c r="I16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16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5" spans="2:11" x14ac:dyDescent="0.3">
      <c r="B1635" s="32">
        <v>44181</v>
      </c>
      <c r="C1635" s="34">
        <v>44181.875</v>
      </c>
      <c r="D1635" s="31">
        <v>1.23</v>
      </c>
      <c r="E1635" s="15"/>
      <c r="F1635" s="15"/>
      <c r="G1635" s="36" t="str">
        <f>TEXT(UsageTable[[#This Row],[Time]],"mm-dd")</f>
        <v>12-16</v>
      </c>
      <c r="H1635" s="36" t="b" cm="1">
        <f t="array" ref="H1635">OR(WEEKDAY(UsageTable[[#This Row],[Time]])={1,7},NOT(ISERROR(VLOOKUP(DATE(YEAR(UsageTable[[#This Row],[Time]]),MONTH(UsageTable[[#This Row],[Time]]),DAY(UsageTable[[#This Row],[Time]])),Holidays[Date],1,FALSE()))))</f>
        <v>0</v>
      </c>
      <c r="I16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16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6" spans="2:11" x14ac:dyDescent="0.3">
      <c r="B1636" s="32">
        <v>44181</v>
      </c>
      <c r="C1636" s="34">
        <v>44181.916666666664</v>
      </c>
      <c r="D1636" s="31">
        <v>0.71</v>
      </c>
      <c r="E1636" s="15"/>
      <c r="F1636" s="15"/>
      <c r="G1636" s="36" t="str">
        <f>TEXT(UsageTable[[#This Row],[Time]],"mm-dd")</f>
        <v>12-16</v>
      </c>
      <c r="H1636" s="36" t="b" cm="1">
        <f t="array" ref="H1636">OR(WEEKDAY(UsageTable[[#This Row],[Time]])={1,7},NOT(ISERROR(VLOOKUP(DATE(YEAR(UsageTable[[#This Row],[Time]]),MONTH(UsageTable[[#This Row],[Time]]),DAY(UsageTable[[#This Row],[Time]])),Holidays[Date],1,FALSE()))))</f>
        <v>0</v>
      </c>
      <c r="I16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16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7" spans="2:11" x14ac:dyDescent="0.3">
      <c r="B1637" s="32">
        <v>44181</v>
      </c>
      <c r="C1637" s="34">
        <v>44181.958333333336</v>
      </c>
      <c r="D1637" s="31">
        <v>0.75</v>
      </c>
      <c r="E1637" s="15"/>
      <c r="F1637" s="15"/>
      <c r="G1637" s="36" t="str">
        <f>TEXT(UsageTable[[#This Row],[Time]],"mm-dd")</f>
        <v>12-16</v>
      </c>
      <c r="H1637" s="36" t="b" cm="1">
        <f t="array" ref="H1637">OR(WEEKDAY(UsageTable[[#This Row],[Time]])={1,7},NOT(ISERROR(VLOOKUP(DATE(YEAR(UsageTable[[#This Row],[Time]]),MONTH(UsageTable[[#This Row],[Time]]),DAY(UsageTable[[#This Row],[Time]])),Holidays[Date],1,FALSE()))))</f>
        <v>0</v>
      </c>
      <c r="I16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6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8" spans="2:11" x14ac:dyDescent="0.3">
      <c r="B1638" s="32">
        <v>44182</v>
      </c>
      <c r="C1638" s="34">
        <v>44182</v>
      </c>
      <c r="D1638" s="31">
        <v>0.53</v>
      </c>
      <c r="E1638" s="15"/>
      <c r="F1638" s="15"/>
      <c r="G1638" s="36" t="str">
        <f>TEXT(UsageTable[[#This Row],[Time]],"mm-dd")</f>
        <v>12-17</v>
      </c>
      <c r="H1638" s="36" t="b" cm="1">
        <f t="array" ref="H1638">OR(WEEKDAY(UsageTable[[#This Row],[Time]])={1,7},NOT(ISERROR(VLOOKUP(DATE(YEAR(UsageTable[[#This Row],[Time]]),MONTH(UsageTable[[#This Row],[Time]]),DAY(UsageTable[[#This Row],[Time]])),Holidays[Date],1,FALSE()))))</f>
        <v>0</v>
      </c>
      <c r="I16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16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39" spans="2:11" x14ac:dyDescent="0.3">
      <c r="B1639" s="32">
        <v>44182</v>
      </c>
      <c r="C1639" s="34">
        <v>44182.041666666664</v>
      </c>
      <c r="D1639" s="31">
        <v>0.9</v>
      </c>
      <c r="E1639" s="15"/>
      <c r="F1639" s="15"/>
      <c r="G1639" s="36" t="str">
        <f>TEXT(UsageTable[[#This Row],[Time]],"mm-dd")</f>
        <v>12-17</v>
      </c>
      <c r="H1639" s="36" t="b" cm="1">
        <f t="array" ref="H1639">OR(WEEKDAY(UsageTable[[#This Row],[Time]])={1,7},NOT(ISERROR(VLOOKUP(DATE(YEAR(UsageTable[[#This Row],[Time]]),MONTH(UsageTable[[#This Row],[Time]]),DAY(UsageTable[[#This Row],[Time]])),Holidays[Date],1,FALSE()))))</f>
        <v>0</v>
      </c>
      <c r="I16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6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0" spans="2:11" x14ac:dyDescent="0.3">
      <c r="B1640" s="32">
        <v>44182</v>
      </c>
      <c r="C1640" s="34">
        <v>44182.083333333336</v>
      </c>
      <c r="D1640" s="31">
        <v>0.49</v>
      </c>
      <c r="E1640" s="15"/>
      <c r="F1640" s="15"/>
      <c r="G1640" s="36" t="str">
        <f>TEXT(UsageTable[[#This Row],[Time]],"mm-dd")</f>
        <v>12-17</v>
      </c>
      <c r="H1640" s="36" t="b" cm="1">
        <f t="array" ref="H1640">OR(WEEKDAY(UsageTable[[#This Row],[Time]])={1,7},NOT(ISERROR(VLOOKUP(DATE(YEAR(UsageTable[[#This Row],[Time]]),MONTH(UsageTable[[#This Row],[Time]]),DAY(UsageTable[[#This Row],[Time]])),Holidays[Date],1,FALSE()))))</f>
        <v>0</v>
      </c>
      <c r="I16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16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1" spans="2:11" x14ac:dyDescent="0.3">
      <c r="B1641" s="32">
        <v>44182</v>
      </c>
      <c r="C1641" s="34">
        <v>44182.125</v>
      </c>
      <c r="D1641" s="31">
        <v>0.31</v>
      </c>
      <c r="E1641" s="15"/>
      <c r="F1641" s="15"/>
      <c r="G1641" s="36" t="str">
        <f>TEXT(UsageTable[[#This Row],[Time]],"mm-dd")</f>
        <v>12-17</v>
      </c>
      <c r="H1641" s="36" t="b" cm="1">
        <f t="array" ref="H1641">OR(WEEKDAY(UsageTable[[#This Row],[Time]])={1,7},NOT(ISERROR(VLOOKUP(DATE(YEAR(UsageTable[[#This Row],[Time]]),MONTH(UsageTable[[#This Row],[Time]]),DAY(UsageTable[[#This Row],[Time]])),Holidays[Date],1,FALSE()))))</f>
        <v>0</v>
      </c>
      <c r="I16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16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2" spans="2:11" x14ac:dyDescent="0.3">
      <c r="B1642" s="32">
        <v>44182</v>
      </c>
      <c r="C1642" s="34">
        <v>44182.166666666664</v>
      </c>
      <c r="D1642" s="31">
        <v>0.84</v>
      </c>
      <c r="E1642" s="15"/>
      <c r="F1642" s="15"/>
      <c r="G1642" s="36" t="str">
        <f>TEXT(UsageTable[[#This Row],[Time]],"mm-dd")</f>
        <v>12-17</v>
      </c>
      <c r="H1642" s="36" t="b" cm="1">
        <f t="array" ref="H1642">OR(WEEKDAY(UsageTable[[#This Row],[Time]])={1,7},NOT(ISERROR(VLOOKUP(DATE(YEAR(UsageTable[[#This Row],[Time]]),MONTH(UsageTable[[#This Row],[Time]]),DAY(UsageTable[[#This Row],[Time]])),Holidays[Date],1,FALSE()))))</f>
        <v>0</v>
      </c>
      <c r="I16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16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3" spans="2:11" x14ac:dyDescent="0.3">
      <c r="B1643" s="32">
        <v>44182</v>
      </c>
      <c r="C1643" s="34">
        <v>44182.208333333336</v>
      </c>
      <c r="D1643" s="31">
        <v>1.98</v>
      </c>
      <c r="E1643" s="15"/>
      <c r="F1643" s="15"/>
      <c r="G1643" s="36" t="str">
        <f>TEXT(UsageTable[[#This Row],[Time]],"mm-dd")</f>
        <v>12-17</v>
      </c>
      <c r="H1643" s="36" t="b" cm="1">
        <f t="array" ref="H1643">OR(WEEKDAY(UsageTable[[#This Row],[Time]])={1,7},NOT(ISERROR(VLOOKUP(DATE(YEAR(UsageTable[[#This Row],[Time]]),MONTH(UsageTable[[#This Row],[Time]]),DAY(UsageTable[[#This Row],[Time]])),Holidays[Date],1,FALSE()))))</f>
        <v>0</v>
      </c>
      <c r="I16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1.98</v>
      </c>
      <c r="J16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4" spans="2:11" x14ac:dyDescent="0.3">
      <c r="B1644" s="32">
        <v>44182</v>
      </c>
      <c r="C1644" s="34">
        <v>44182.25</v>
      </c>
      <c r="D1644" s="31">
        <v>2.91</v>
      </c>
      <c r="E1644" s="15"/>
      <c r="F1644" s="15"/>
      <c r="G1644" s="36" t="str">
        <f>TEXT(UsageTable[[#This Row],[Time]],"mm-dd")</f>
        <v>12-17</v>
      </c>
      <c r="H1644" s="36" t="b" cm="1">
        <f t="array" ref="H1644">OR(WEEKDAY(UsageTable[[#This Row],[Time]])={1,7},NOT(ISERROR(VLOOKUP(DATE(YEAR(UsageTable[[#This Row],[Time]]),MONTH(UsageTable[[#This Row],[Time]]),DAY(UsageTable[[#This Row],[Time]])),Holidays[Date],1,FALSE()))))</f>
        <v>0</v>
      </c>
      <c r="I16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16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45" spans="2:11" x14ac:dyDescent="0.3">
      <c r="B1645" s="32">
        <v>44182</v>
      </c>
      <c r="C1645" s="34">
        <v>44182.291666666664</v>
      </c>
      <c r="D1645" s="31">
        <v>3.89</v>
      </c>
      <c r="E1645" s="15"/>
      <c r="F1645" s="15"/>
      <c r="G1645" s="36" t="str">
        <f>TEXT(UsageTable[[#This Row],[Time]],"mm-dd")</f>
        <v>12-17</v>
      </c>
      <c r="H1645" s="36" t="b" cm="1">
        <f t="array" ref="H1645">OR(WEEKDAY(UsageTable[[#This Row],[Time]])={1,7},NOT(ISERROR(VLOOKUP(DATE(YEAR(UsageTable[[#This Row],[Time]]),MONTH(UsageTable[[#This Row],[Time]]),DAY(UsageTable[[#This Row],[Time]])),Holidays[Date],1,FALSE()))))</f>
        <v>0</v>
      </c>
      <c r="I16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3.89</v>
      </c>
    </row>
    <row r="1646" spans="2:11" x14ac:dyDescent="0.3">
      <c r="B1646" s="32">
        <v>44182</v>
      </c>
      <c r="C1646" s="34">
        <v>44182.333333333336</v>
      </c>
      <c r="D1646" s="31">
        <v>3.35</v>
      </c>
      <c r="E1646" s="15"/>
      <c r="F1646" s="15"/>
      <c r="G1646" s="36" t="str">
        <f>TEXT(UsageTable[[#This Row],[Time]],"mm-dd")</f>
        <v>12-17</v>
      </c>
      <c r="H1646" s="36" t="b" cm="1">
        <f t="array" ref="H1646">OR(WEEKDAY(UsageTable[[#This Row],[Time]])={1,7},NOT(ISERROR(VLOOKUP(DATE(YEAR(UsageTable[[#This Row],[Time]]),MONTH(UsageTable[[#This Row],[Time]]),DAY(UsageTable[[#This Row],[Time]])),Holidays[Date],1,FALSE()))))</f>
        <v>0</v>
      </c>
      <c r="I16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3.35</v>
      </c>
    </row>
    <row r="1647" spans="2:11" x14ac:dyDescent="0.3">
      <c r="B1647" s="32">
        <v>44182</v>
      </c>
      <c r="C1647" s="34">
        <v>44182.375</v>
      </c>
      <c r="D1647" s="31">
        <v>5.21</v>
      </c>
      <c r="E1647" s="15"/>
      <c r="F1647" s="15"/>
      <c r="G1647" s="36" t="str">
        <f>TEXT(UsageTable[[#This Row],[Time]],"mm-dd")</f>
        <v>12-17</v>
      </c>
      <c r="H1647" s="36" t="b" cm="1">
        <f t="array" ref="H1647">OR(WEEKDAY(UsageTable[[#This Row],[Time]])={1,7},NOT(ISERROR(VLOOKUP(DATE(YEAR(UsageTable[[#This Row],[Time]]),MONTH(UsageTable[[#This Row],[Time]]),DAY(UsageTable[[#This Row],[Time]])),Holidays[Date],1,FALSE()))))</f>
        <v>0</v>
      </c>
      <c r="I16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5.21</v>
      </c>
    </row>
    <row r="1648" spans="2:11" x14ac:dyDescent="0.3">
      <c r="B1648" s="32">
        <v>44182</v>
      </c>
      <c r="C1648" s="34">
        <v>44182.416666666664</v>
      </c>
      <c r="D1648" s="31">
        <v>2.81</v>
      </c>
      <c r="E1648" s="15"/>
      <c r="F1648" s="15"/>
      <c r="G1648" s="36" t="str">
        <f>TEXT(UsageTable[[#This Row],[Time]],"mm-dd")</f>
        <v>12-17</v>
      </c>
      <c r="H1648" s="36" t="b" cm="1">
        <f t="array" ref="H1648">OR(WEEKDAY(UsageTable[[#This Row],[Time]])={1,7},NOT(ISERROR(VLOOKUP(DATE(YEAR(UsageTable[[#This Row],[Time]]),MONTH(UsageTable[[#This Row],[Time]]),DAY(UsageTable[[#This Row],[Time]])),Holidays[Date],1,FALSE()))))</f>
        <v>0</v>
      </c>
      <c r="I16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2.81</v>
      </c>
    </row>
    <row r="1649" spans="2:11" x14ac:dyDescent="0.3">
      <c r="B1649" s="32">
        <v>44182</v>
      </c>
      <c r="C1649" s="34">
        <v>44182.458333333336</v>
      </c>
      <c r="D1649" s="31">
        <v>2.38</v>
      </c>
      <c r="E1649" s="15"/>
      <c r="F1649" s="15"/>
      <c r="G1649" s="36" t="str">
        <f>TEXT(UsageTable[[#This Row],[Time]],"mm-dd")</f>
        <v>12-17</v>
      </c>
      <c r="H1649" s="36" t="b" cm="1">
        <f t="array" ref="H1649">OR(WEEKDAY(UsageTable[[#This Row],[Time]])={1,7},NOT(ISERROR(VLOOKUP(DATE(YEAR(UsageTable[[#This Row],[Time]]),MONTH(UsageTable[[#This Row],[Time]]),DAY(UsageTable[[#This Row],[Time]])),Holidays[Date],1,FALSE()))))</f>
        <v>0</v>
      </c>
      <c r="I16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2.38</v>
      </c>
      <c r="K16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0" spans="2:11" x14ac:dyDescent="0.3">
      <c r="B1650" s="32">
        <v>44182</v>
      </c>
      <c r="C1650" s="34">
        <v>44182.5</v>
      </c>
      <c r="D1650" s="31">
        <v>1.9</v>
      </c>
      <c r="E1650" s="15"/>
      <c r="F1650" s="15"/>
      <c r="G1650" s="36" t="str">
        <f>TEXT(UsageTable[[#This Row],[Time]],"mm-dd")</f>
        <v>12-17</v>
      </c>
      <c r="H1650" s="36" t="b" cm="1">
        <f t="array" ref="H1650">OR(WEEKDAY(UsageTable[[#This Row],[Time]])={1,7},NOT(ISERROR(VLOOKUP(DATE(YEAR(UsageTable[[#This Row],[Time]]),MONTH(UsageTable[[#This Row],[Time]]),DAY(UsageTable[[#This Row],[Time]])),Holidays[Date],1,FALSE()))))</f>
        <v>0</v>
      </c>
      <c r="I16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v>
      </c>
      <c r="K16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1" spans="2:11" x14ac:dyDescent="0.3">
      <c r="B1651" s="32">
        <v>44182</v>
      </c>
      <c r="C1651" s="34">
        <v>44182.541666666664</v>
      </c>
      <c r="D1651" s="31">
        <v>2.7</v>
      </c>
      <c r="E1651" s="15"/>
      <c r="F1651" s="15"/>
      <c r="G1651" s="36" t="str">
        <f>TEXT(UsageTable[[#This Row],[Time]],"mm-dd")</f>
        <v>12-17</v>
      </c>
      <c r="H1651" s="36" t="b" cm="1">
        <f t="array" ref="H1651">OR(WEEKDAY(UsageTable[[#This Row],[Time]])={1,7},NOT(ISERROR(VLOOKUP(DATE(YEAR(UsageTable[[#This Row],[Time]]),MONTH(UsageTable[[#This Row],[Time]]),DAY(UsageTable[[#This Row],[Time]])),Holidays[Date],1,FALSE()))))</f>
        <v>0</v>
      </c>
      <c r="I16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v>
      </c>
      <c r="K16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2" spans="2:11" x14ac:dyDescent="0.3">
      <c r="B1652" s="32">
        <v>44182</v>
      </c>
      <c r="C1652" s="34">
        <v>44182.583333333336</v>
      </c>
      <c r="D1652" s="31">
        <v>2.35</v>
      </c>
      <c r="E1652" s="15"/>
      <c r="F1652" s="15"/>
      <c r="G1652" s="36" t="str">
        <f>TEXT(UsageTable[[#This Row],[Time]],"mm-dd")</f>
        <v>12-17</v>
      </c>
      <c r="H1652" s="36" t="b" cm="1">
        <f t="array" ref="H1652">OR(WEEKDAY(UsageTable[[#This Row],[Time]])={1,7},NOT(ISERROR(VLOOKUP(DATE(YEAR(UsageTable[[#This Row],[Time]]),MONTH(UsageTable[[#This Row],[Time]]),DAY(UsageTable[[#This Row],[Time]])),Holidays[Date],1,FALSE()))))</f>
        <v>0</v>
      </c>
      <c r="I16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2.35</v>
      </c>
      <c r="K16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3" spans="2:11" x14ac:dyDescent="0.3">
      <c r="B1653" s="32">
        <v>44182</v>
      </c>
      <c r="C1653" s="34">
        <v>44182.625</v>
      </c>
      <c r="D1653" s="31">
        <v>2.06</v>
      </c>
      <c r="E1653" s="15"/>
      <c r="F1653" s="15"/>
      <c r="G1653" s="36" t="str">
        <f>TEXT(UsageTable[[#This Row],[Time]],"mm-dd")</f>
        <v>12-17</v>
      </c>
      <c r="H1653" s="36" t="b" cm="1">
        <f t="array" ref="H1653">OR(WEEKDAY(UsageTable[[#This Row],[Time]])={1,7},NOT(ISERROR(VLOOKUP(DATE(YEAR(UsageTable[[#This Row],[Time]]),MONTH(UsageTable[[#This Row],[Time]]),DAY(UsageTable[[#This Row],[Time]])),Holidays[Date],1,FALSE()))))</f>
        <v>0</v>
      </c>
      <c r="I16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v>
      </c>
      <c r="K16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4" spans="2:11" x14ac:dyDescent="0.3">
      <c r="B1654" s="32">
        <v>44182</v>
      </c>
      <c r="C1654" s="34">
        <v>44182.666666666664</v>
      </c>
      <c r="D1654" s="31">
        <v>1.88</v>
      </c>
      <c r="E1654" s="15"/>
      <c r="F1654" s="15"/>
      <c r="G1654" s="36" t="str">
        <f>TEXT(UsageTable[[#This Row],[Time]],"mm-dd")</f>
        <v>12-17</v>
      </c>
      <c r="H1654" s="36" t="b" cm="1">
        <f t="array" ref="H1654">OR(WEEKDAY(UsageTable[[#This Row],[Time]])={1,7},NOT(ISERROR(VLOOKUP(DATE(YEAR(UsageTable[[#This Row],[Time]]),MONTH(UsageTable[[#This Row],[Time]]),DAY(UsageTable[[#This Row],[Time]])),Holidays[Date],1,FALSE()))))</f>
        <v>0</v>
      </c>
      <c r="I16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1.88</v>
      </c>
      <c r="K16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5" spans="2:11" x14ac:dyDescent="0.3">
      <c r="B1655" s="32">
        <v>44182</v>
      </c>
      <c r="C1655" s="34">
        <v>44182.708333333336</v>
      </c>
      <c r="D1655" s="31">
        <v>2.39</v>
      </c>
      <c r="E1655" s="15"/>
      <c r="F1655" s="15"/>
      <c r="G1655" s="36" t="str">
        <f>TEXT(UsageTable[[#This Row],[Time]],"mm-dd")</f>
        <v>12-17</v>
      </c>
      <c r="H1655" s="36" t="b" cm="1">
        <f t="array" ref="H1655">OR(WEEKDAY(UsageTable[[#This Row],[Time]])={1,7},NOT(ISERROR(VLOOKUP(DATE(YEAR(UsageTable[[#This Row],[Time]]),MONTH(UsageTable[[#This Row],[Time]]),DAY(UsageTable[[#This Row],[Time]])),Holidays[Date],1,FALSE()))))</f>
        <v>0</v>
      </c>
      <c r="I16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2.39</v>
      </c>
    </row>
    <row r="1656" spans="2:11" x14ac:dyDescent="0.3">
      <c r="B1656" s="32">
        <v>44182</v>
      </c>
      <c r="C1656" s="34">
        <v>44182.75</v>
      </c>
      <c r="D1656" s="31">
        <v>1.71</v>
      </c>
      <c r="E1656" s="15"/>
      <c r="F1656" s="15"/>
      <c r="G1656" s="36" t="str">
        <f>TEXT(UsageTable[[#This Row],[Time]],"mm-dd")</f>
        <v>12-17</v>
      </c>
      <c r="H1656" s="36" t="b" cm="1">
        <f t="array" ref="H1656">OR(WEEKDAY(UsageTable[[#This Row],[Time]])={1,7},NOT(ISERROR(VLOOKUP(DATE(YEAR(UsageTable[[#This Row],[Time]]),MONTH(UsageTable[[#This Row],[Time]]),DAY(UsageTable[[#This Row],[Time]])),Holidays[Date],1,FALSE()))))</f>
        <v>0</v>
      </c>
      <c r="I16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1657" spans="2:11" x14ac:dyDescent="0.3">
      <c r="B1657" s="32">
        <v>44182</v>
      </c>
      <c r="C1657" s="34">
        <v>44182.791666666664</v>
      </c>
      <c r="D1657" s="31">
        <v>3.68</v>
      </c>
      <c r="E1657" s="15"/>
      <c r="F1657" s="15"/>
      <c r="G1657" s="36" t="str">
        <f>TEXT(UsageTable[[#This Row],[Time]],"mm-dd")</f>
        <v>12-17</v>
      </c>
      <c r="H1657" s="36" t="b" cm="1">
        <f t="array" ref="H1657">OR(WEEKDAY(UsageTable[[#This Row],[Time]])={1,7},NOT(ISERROR(VLOOKUP(DATE(YEAR(UsageTable[[#This Row],[Time]]),MONTH(UsageTable[[#This Row],[Time]]),DAY(UsageTable[[#This Row],[Time]])),Holidays[Date],1,FALSE()))))</f>
        <v>0</v>
      </c>
      <c r="I16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3.68</v>
      </c>
      <c r="J16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8" spans="2:11" x14ac:dyDescent="0.3">
      <c r="B1658" s="32">
        <v>44182</v>
      </c>
      <c r="C1658" s="34">
        <v>44182.833333333336</v>
      </c>
      <c r="D1658" s="31">
        <v>0.61</v>
      </c>
      <c r="E1658" s="15"/>
      <c r="F1658" s="15"/>
      <c r="G1658" s="36" t="str">
        <f>TEXT(UsageTable[[#This Row],[Time]],"mm-dd")</f>
        <v>12-17</v>
      </c>
      <c r="H1658" s="36" t="b" cm="1">
        <f t="array" ref="H1658">OR(WEEKDAY(UsageTable[[#This Row],[Time]])={1,7},NOT(ISERROR(VLOOKUP(DATE(YEAR(UsageTable[[#This Row],[Time]]),MONTH(UsageTable[[#This Row],[Time]]),DAY(UsageTable[[#This Row],[Time]])),Holidays[Date],1,FALSE()))))</f>
        <v>0</v>
      </c>
      <c r="I16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6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59" spans="2:11" x14ac:dyDescent="0.3">
      <c r="B1659" s="32">
        <v>44182</v>
      </c>
      <c r="C1659" s="34">
        <v>44182.875</v>
      </c>
      <c r="D1659" s="31">
        <v>0.52</v>
      </c>
      <c r="E1659" s="15"/>
      <c r="F1659" s="15"/>
      <c r="G1659" s="36" t="str">
        <f>TEXT(UsageTable[[#This Row],[Time]],"mm-dd")</f>
        <v>12-17</v>
      </c>
      <c r="H1659" s="36" t="b" cm="1">
        <f t="array" ref="H1659">OR(WEEKDAY(UsageTable[[#This Row],[Time]])={1,7},NOT(ISERROR(VLOOKUP(DATE(YEAR(UsageTable[[#This Row],[Time]]),MONTH(UsageTable[[#This Row],[Time]]),DAY(UsageTable[[#This Row],[Time]])),Holidays[Date],1,FALSE()))))</f>
        <v>0</v>
      </c>
      <c r="I16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16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0" spans="2:11" x14ac:dyDescent="0.3">
      <c r="B1660" s="32">
        <v>44182</v>
      </c>
      <c r="C1660" s="34">
        <v>44182.916666666664</v>
      </c>
      <c r="D1660" s="31">
        <v>0.88</v>
      </c>
      <c r="E1660" s="15"/>
      <c r="F1660" s="15"/>
      <c r="G1660" s="36" t="str">
        <f>TEXT(UsageTable[[#This Row],[Time]],"mm-dd")</f>
        <v>12-17</v>
      </c>
      <c r="H1660" s="36" t="b" cm="1">
        <f t="array" ref="H1660">OR(WEEKDAY(UsageTable[[#This Row],[Time]])={1,7},NOT(ISERROR(VLOOKUP(DATE(YEAR(UsageTable[[#This Row],[Time]]),MONTH(UsageTable[[#This Row],[Time]]),DAY(UsageTable[[#This Row],[Time]])),Holidays[Date],1,FALSE()))))</f>
        <v>0</v>
      </c>
      <c r="I16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6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1" spans="2:11" x14ac:dyDescent="0.3">
      <c r="B1661" s="32">
        <v>44182</v>
      </c>
      <c r="C1661" s="34">
        <v>44182.958333333336</v>
      </c>
      <c r="D1661" s="31">
        <v>0.44</v>
      </c>
      <c r="E1661" s="15"/>
      <c r="F1661" s="15"/>
      <c r="G1661" s="36" t="str">
        <f>TEXT(UsageTable[[#This Row],[Time]],"mm-dd")</f>
        <v>12-17</v>
      </c>
      <c r="H1661" s="36" t="b" cm="1">
        <f t="array" ref="H1661">OR(WEEKDAY(UsageTable[[#This Row],[Time]])={1,7},NOT(ISERROR(VLOOKUP(DATE(YEAR(UsageTable[[#This Row],[Time]]),MONTH(UsageTable[[#This Row],[Time]]),DAY(UsageTable[[#This Row],[Time]])),Holidays[Date],1,FALSE()))))</f>
        <v>0</v>
      </c>
      <c r="I16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16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2" spans="2:11" x14ac:dyDescent="0.3">
      <c r="B1662" s="32">
        <v>44183</v>
      </c>
      <c r="C1662" s="34">
        <v>44183</v>
      </c>
      <c r="D1662" s="31">
        <v>0.38</v>
      </c>
      <c r="E1662" s="15"/>
      <c r="F1662" s="15"/>
      <c r="G1662" s="36" t="str">
        <f>TEXT(UsageTable[[#This Row],[Time]],"mm-dd")</f>
        <v>12-18</v>
      </c>
      <c r="H1662" s="36" t="b" cm="1">
        <f t="array" ref="H1662">OR(WEEKDAY(UsageTable[[#This Row],[Time]])={1,7},NOT(ISERROR(VLOOKUP(DATE(YEAR(UsageTable[[#This Row],[Time]]),MONTH(UsageTable[[#This Row],[Time]]),DAY(UsageTable[[#This Row],[Time]])),Holidays[Date],1,FALSE()))))</f>
        <v>0</v>
      </c>
      <c r="I16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16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3" spans="2:11" x14ac:dyDescent="0.3">
      <c r="B1663" s="32">
        <v>44183</v>
      </c>
      <c r="C1663" s="34">
        <v>44183.041666666664</v>
      </c>
      <c r="D1663" s="31">
        <v>0.77</v>
      </c>
      <c r="E1663" s="15"/>
      <c r="F1663" s="15"/>
      <c r="G1663" s="36" t="str">
        <f>TEXT(UsageTable[[#This Row],[Time]],"mm-dd")</f>
        <v>12-18</v>
      </c>
      <c r="H1663" s="36" t="b" cm="1">
        <f t="array" ref="H1663">OR(WEEKDAY(UsageTable[[#This Row],[Time]])={1,7},NOT(ISERROR(VLOOKUP(DATE(YEAR(UsageTable[[#This Row],[Time]]),MONTH(UsageTable[[#This Row],[Time]]),DAY(UsageTable[[#This Row],[Time]])),Holidays[Date],1,FALSE()))))</f>
        <v>0</v>
      </c>
      <c r="I16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16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4" spans="2:11" x14ac:dyDescent="0.3">
      <c r="B1664" s="32">
        <v>44183</v>
      </c>
      <c r="C1664" s="34">
        <v>44183.083333333336</v>
      </c>
      <c r="D1664" s="31">
        <v>0.37</v>
      </c>
      <c r="E1664" s="15"/>
      <c r="F1664" s="15"/>
      <c r="G1664" s="36" t="str">
        <f>TEXT(UsageTable[[#This Row],[Time]],"mm-dd")</f>
        <v>12-18</v>
      </c>
      <c r="H1664" s="36" t="b" cm="1">
        <f t="array" ref="H1664">OR(WEEKDAY(UsageTable[[#This Row],[Time]])={1,7},NOT(ISERROR(VLOOKUP(DATE(YEAR(UsageTable[[#This Row],[Time]]),MONTH(UsageTable[[#This Row],[Time]]),DAY(UsageTable[[#This Row],[Time]])),Holidays[Date],1,FALSE()))))</f>
        <v>0</v>
      </c>
      <c r="I16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6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5" spans="2:11" x14ac:dyDescent="0.3">
      <c r="B1665" s="32">
        <v>44183</v>
      </c>
      <c r="C1665" s="34">
        <v>44183.125</v>
      </c>
      <c r="D1665" s="31">
        <v>0.3</v>
      </c>
      <c r="E1665" s="15"/>
      <c r="F1665" s="15"/>
      <c r="G1665" s="36" t="str">
        <f>TEXT(UsageTable[[#This Row],[Time]],"mm-dd")</f>
        <v>12-18</v>
      </c>
      <c r="H1665" s="36" t="b" cm="1">
        <f t="array" ref="H1665">OR(WEEKDAY(UsageTable[[#This Row],[Time]])={1,7},NOT(ISERROR(VLOOKUP(DATE(YEAR(UsageTable[[#This Row],[Time]]),MONTH(UsageTable[[#This Row],[Time]]),DAY(UsageTable[[#This Row],[Time]])),Holidays[Date],1,FALSE()))))</f>
        <v>0</v>
      </c>
      <c r="I16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6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6" spans="2:11" x14ac:dyDescent="0.3">
      <c r="B1666" s="32">
        <v>44183</v>
      </c>
      <c r="C1666" s="34">
        <v>44183.166666666664</v>
      </c>
      <c r="D1666" s="31">
        <v>0.39</v>
      </c>
      <c r="E1666" s="15"/>
      <c r="F1666" s="15"/>
      <c r="G1666" s="36" t="str">
        <f>TEXT(UsageTable[[#This Row],[Time]],"mm-dd")</f>
        <v>12-18</v>
      </c>
      <c r="H1666" s="36" t="b" cm="1">
        <f t="array" ref="H1666">OR(WEEKDAY(UsageTable[[#This Row],[Time]])={1,7},NOT(ISERROR(VLOOKUP(DATE(YEAR(UsageTable[[#This Row],[Time]]),MONTH(UsageTable[[#This Row],[Time]]),DAY(UsageTable[[#This Row],[Time]])),Holidays[Date],1,FALSE()))))</f>
        <v>0</v>
      </c>
      <c r="I16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6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7" spans="2:11" x14ac:dyDescent="0.3">
      <c r="B1667" s="32">
        <v>44183</v>
      </c>
      <c r="C1667" s="34">
        <v>44183.208333333336</v>
      </c>
      <c r="D1667" s="31">
        <v>2.5</v>
      </c>
      <c r="E1667" s="15"/>
      <c r="F1667" s="15"/>
      <c r="G1667" s="36" t="str">
        <f>TEXT(UsageTable[[#This Row],[Time]],"mm-dd")</f>
        <v>12-18</v>
      </c>
      <c r="H1667" s="36" t="b" cm="1">
        <f t="array" ref="H1667">OR(WEEKDAY(UsageTable[[#This Row],[Time]])={1,7},NOT(ISERROR(VLOOKUP(DATE(YEAR(UsageTable[[#This Row],[Time]]),MONTH(UsageTable[[#This Row],[Time]]),DAY(UsageTable[[#This Row],[Time]])),Holidays[Date],1,FALSE()))))</f>
        <v>0</v>
      </c>
      <c r="I16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v>
      </c>
      <c r="J16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8" spans="2:11" x14ac:dyDescent="0.3">
      <c r="B1668" s="32">
        <v>44183</v>
      </c>
      <c r="C1668" s="34">
        <v>44183.25</v>
      </c>
      <c r="D1668" s="31">
        <v>2.29</v>
      </c>
      <c r="E1668" s="15"/>
      <c r="F1668" s="15"/>
      <c r="G1668" s="36" t="str">
        <f>TEXT(UsageTable[[#This Row],[Time]],"mm-dd")</f>
        <v>12-18</v>
      </c>
      <c r="H1668" s="36" t="b" cm="1">
        <f t="array" ref="H1668">OR(WEEKDAY(UsageTable[[#This Row],[Time]])={1,7},NOT(ISERROR(VLOOKUP(DATE(YEAR(UsageTable[[#This Row],[Time]]),MONTH(UsageTable[[#This Row],[Time]]),DAY(UsageTable[[#This Row],[Time]])),Holidays[Date],1,FALSE()))))</f>
        <v>0</v>
      </c>
      <c r="I16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16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69" spans="2:11" x14ac:dyDescent="0.3">
      <c r="B1669" s="32">
        <v>44183</v>
      </c>
      <c r="C1669" s="34">
        <v>44183.291666666664</v>
      </c>
      <c r="D1669" s="31">
        <v>4.96</v>
      </c>
      <c r="E1669" s="15"/>
      <c r="F1669" s="15"/>
      <c r="G1669" s="36" t="str">
        <f>TEXT(UsageTable[[#This Row],[Time]],"mm-dd")</f>
        <v>12-18</v>
      </c>
      <c r="H1669" s="36" t="b" cm="1">
        <f t="array" ref="H1669">OR(WEEKDAY(UsageTable[[#This Row],[Time]])={1,7},NOT(ISERROR(VLOOKUP(DATE(YEAR(UsageTable[[#This Row],[Time]]),MONTH(UsageTable[[#This Row],[Time]]),DAY(UsageTable[[#This Row],[Time]])),Holidays[Date],1,FALSE()))))</f>
        <v>0</v>
      </c>
      <c r="I16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4.96</v>
      </c>
    </row>
    <row r="1670" spans="2:11" x14ac:dyDescent="0.3">
      <c r="B1670" s="32">
        <v>44183</v>
      </c>
      <c r="C1670" s="34">
        <v>44183.333333333336</v>
      </c>
      <c r="D1670" s="31">
        <v>4.3099999999999996</v>
      </c>
      <c r="E1670" s="15"/>
      <c r="F1670" s="15"/>
      <c r="G1670" s="36" t="str">
        <f>TEXT(UsageTable[[#This Row],[Time]],"mm-dd")</f>
        <v>12-18</v>
      </c>
      <c r="H1670" s="36" t="b" cm="1">
        <f t="array" ref="H1670">OR(WEEKDAY(UsageTable[[#This Row],[Time]])={1,7},NOT(ISERROR(VLOOKUP(DATE(YEAR(UsageTable[[#This Row],[Time]]),MONTH(UsageTable[[#This Row],[Time]]),DAY(UsageTable[[#This Row],[Time]])),Holidays[Date],1,FALSE()))))</f>
        <v>0</v>
      </c>
      <c r="I16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4.3099999999999996</v>
      </c>
    </row>
    <row r="1671" spans="2:11" x14ac:dyDescent="0.3">
      <c r="B1671" s="32">
        <v>44183</v>
      </c>
      <c r="C1671" s="34">
        <v>44183.375</v>
      </c>
      <c r="D1671" s="31">
        <v>3.48</v>
      </c>
      <c r="E1671" s="15"/>
      <c r="F1671" s="15"/>
      <c r="G1671" s="36" t="str">
        <f>TEXT(UsageTable[[#This Row],[Time]],"mm-dd")</f>
        <v>12-18</v>
      </c>
      <c r="H1671" s="36" t="b" cm="1">
        <f t="array" ref="H1671">OR(WEEKDAY(UsageTable[[#This Row],[Time]])={1,7},NOT(ISERROR(VLOOKUP(DATE(YEAR(UsageTable[[#This Row],[Time]]),MONTH(UsageTable[[#This Row],[Time]]),DAY(UsageTable[[#This Row],[Time]])),Holidays[Date],1,FALSE()))))</f>
        <v>0</v>
      </c>
      <c r="I16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3.48</v>
      </c>
    </row>
    <row r="1672" spans="2:11" x14ac:dyDescent="0.3">
      <c r="B1672" s="32">
        <v>44183</v>
      </c>
      <c r="C1672" s="34">
        <v>44183.416666666664</v>
      </c>
      <c r="D1672" s="31">
        <v>2.0499999999999998</v>
      </c>
      <c r="E1672" s="15"/>
      <c r="F1672" s="15"/>
      <c r="G1672" s="36" t="str">
        <f>TEXT(UsageTable[[#This Row],[Time]],"mm-dd")</f>
        <v>12-18</v>
      </c>
      <c r="H1672" s="36" t="b" cm="1">
        <f t="array" ref="H1672">OR(WEEKDAY(UsageTable[[#This Row],[Time]])={1,7},NOT(ISERROR(VLOOKUP(DATE(YEAR(UsageTable[[#This Row],[Time]]),MONTH(UsageTable[[#This Row],[Time]]),DAY(UsageTable[[#This Row],[Time]])),Holidays[Date],1,FALSE()))))</f>
        <v>0</v>
      </c>
      <c r="I16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2.0499999999999998</v>
      </c>
    </row>
    <row r="1673" spans="2:11" x14ac:dyDescent="0.3">
      <c r="B1673" s="32">
        <v>44183</v>
      </c>
      <c r="C1673" s="34">
        <v>44183.458333333336</v>
      </c>
      <c r="D1673" s="31">
        <v>2.46</v>
      </c>
      <c r="E1673" s="15"/>
      <c r="F1673" s="15"/>
      <c r="G1673" s="36" t="str">
        <f>TEXT(UsageTable[[#This Row],[Time]],"mm-dd")</f>
        <v>12-18</v>
      </c>
      <c r="H1673" s="36" t="b" cm="1">
        <f t="array" ref="H1673">OR(WEEKDAY(UsageTable[[#This Row],[Time]])={1,7},NOT(ISERROR(VLOOKUP(DATE(YEAR(UsageTable[[#This Row],[Time]]),MONTH(UsageTable[[#This Row],[Time]]),DAY(UsageTable[[#This Row],[Time]])),Holidays[Date],1,FALSE()))))</f>
        <v>0</v>
      </c>
      <c r="I16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2.46</v>
      </c>
      <c r="K16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4" spans="2:11" x14ac:dyDescent="0.3">
      <c r="B1674" s="32">
        <v>44183</v>
      </c>
      <c r="C1674" s="34">
        <v>44183.5</v>
      </c>
      <c r="D1674" s="31">
        <v>4.46</v>
      </c>
      <c r="E1674" s="15"/>
      <c r="F1674" s="15"/>
      <c r="G1674" s="36" t="str">
        <f>TEXT(UsageTable[[#This Row],[Time]],"mm-dd")</f>
        <v>12-18</v>
      </c>
      <c r="H1674" s="36" t="b" cm="1">
        <f t="array" ref="H1674">OR(WEEKDAY(UsageTable[[#This Row],[Time]])={1,7},NOT(ISERROR(VLOOKUP(DATE(YEAR(UsageTable[[#This Row],[Time]]),MONTH(UsageTable[[#This Row],[Time]]),DAY(UsageTable[[#This Row],[Time]])),Holidays[Date],1,FALSE()))))</f>
        <v>0</v>
      </c>
      <c r="I16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4.46</v>
      </c>
      <c r="K16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5" spans="2:11" x14ac:dyDescent="0.3">
      <c r="B1675" s="32">
        <v>44183</v>
      </c>
      <c r="C1675" s="34">
        <v>44183.541666666664</v>
      </c>
      <c r="D1675" s="31">
        <v>2.09</v>
      </c>
      <c r="E1675" s="15"/>
      <c r="F1675" s="15"/>
      <c r="G1675" s="36" t="str">
        <f>TEXT(UsageTable[[#This Row],[Time]],"mm-dd")</f>
        <v>12-18</v>
      </c>
      <c r="H1675" s="36" t="b" cm="1">
        <f t="array" ref="H1675">OR(WEEKDAY(UsageTable[[#This Row],[Time]])={1,7},NOT(ISERROR(VLOOKUP(DATE(YEAR(UsageTable[[#This Row],[Time]]),MONTH(UsageTable[[#This Row],[Time]]),DAY(UsageTable[[#This Row],[Time]])),Holidays[Date],1,FALSE()))))</f>
        <v>0</v>
      </c>
      <c r="I16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2.09</v>
      </c>
      <c r="K16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6" spans="2:11" x14ac:dyDescent="0.3">
      <c r="B1676" s="32">
        <v>44183</v>
      </c>
      <c r="C1676" s="34">
        <v>44183.583333333336</v>
      </c>
      <c r="D1676" s="31">
        <v>2.5</v>
      </c>
      <c r="E1676" s="15"/>
      <c r="F1676" s="15"/>
      <c r="G1676" s="36" t="str">
        <f>TEXT(UsageTable[[#This Row],[Time]],"mm-dd")</f>
        <v>12-18</v>
      </c>
      <c r="H1676" s="36" t="b" cm="1">
        <f t="array" ref="H1676">OR(WEEKDAY(UsageTable[[#This Row],[Time]])={1,7},NOT(ISERROR(VLOOKUP(DATE(YEAR(UsageTable[[#This Row],[Time]]),MONTH(UsageTable[[#This Row],[Time]]),DAY(UsageTable[[#This Row],[Time]])),Holidays[Date],1,FALSE()))))</f>
        <v>0</v>
      </c>
      <c r="I16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v>
      </c>
      <c r="K16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7" spans="2:11" x14ac:dyDescent="0.3">
      <c r="B1677" s="32">
        <v>44183</v>
      </c>
      <c r="C1677" s="34">
        <v>44183.625</v>
      </c>
      <c r="D1677" s="31">
        <v>1.81</v>
      </c>
      <c r="E1677" s="15"/>
      <c r="F1677" s="15"/>
      <c r="G1677" s="36" t="str">
        <f>TEXT(UsageTable[[#This Row],[Time]],"mm-dd")</f>
        <v>12-18</v>
      </c>
      <c r="H1677" s="36" t="b" cm="1">
        <f t="array" ref="H1677">OR(WEEKDAY(UsageTable[[#This Row],[Time]])={1,7},NOT(ISERROR(VLOOKUP(DATE(YEAR(UsageTable[[#This Row],[Time]]),MONTH(UsageTable[[#This Row],[Time]]),DAY(UsageTable[[#This Row],[Time]])),Holidays[Date],1,FALSE()))))</f>
        <v>0</v>
      </c>
      <c r="I16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16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8" spans="2:11" x14ac:dyDescent="0.3">
      <c r="B1678" s="32">
        <v>44183</v>
      </c>
      <c r="C1678" s="34">
        <v>44183.666666666664</v>
      </c>
      <c r="D1678" s="31">
        <v>3.2</v>
      </c>
      <c r="E1678" s="15"/>
      <c r="F1678" s="15"/>
      <c r="G1678" s="36" t="str">
        <f>TEXT(UsageTable[[#This Row],[Time]],"mm-dd")</f>
        <v>12-18</v>
      </c>
      <c r="H1678" s="36" t="b" cm="1">
        <f t="array" ref="H1678">OR(WEEKDAY(UsageTable[[#This Row],[Time]])={1,7},NOT(ISERROR(VLOOKUP(DATE(YEAR(UsageTable[[#This Row],[Time]]),MONTH(UsageTable[[#This Row],[Time]]),DAY(UsageTable[[#This Row],[Time]])),Holidays[Date],1,FALSE()))))</f>
        <v>0</v>
      </c>
      <c r="I16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v>
      </c>
      <c r="K16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79" spans="2:11" x14ac:dyDescent="0.3">
      <c r="B1679" s="32">
        <v>44183</v>
      </c>
      <c r="C1679" s="34">
        <v>44183.708333333336</v>
      </c>
      <c r="D1679" s="31">
        <v>2.6</v>
      </c>
      <c r="E1679" s="15"/>
      <c r="F1679" s="15"/>
      <c r="G1679" s="36" t="str">
        <f>TEXT(UsageTable[[#This Row],[Time]],"mm-dd")</f>
        <v>12-18</v>
      </c>
      <c r="H1679" s="36" t="b" cm="1">
        <f t="array" ref="H1679">OR(WEEKDAY(UsageTable[[#This Row],[Time]])={1,7},NOT(ISERROR(VLOOKUP(DATE(YEAR(UsageTable[[#This Row],[Time]]),MONTH(UsageTable[[#This Row],[Time]]),DAY(UsageTable[[#This Row],[Time]])),Holidays[Date],1,FALSE()))))</f>
        <v>0</v>
      </c>
      <c r="I16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v>
      </c>
    </row>
    <row r="1680" spans="2:11" x14ac:dyDescent="0.3">
      <c r="B1680" s="32">
        <v>44183</v>
      </c>
      <c r="C1680" s="34">
        <v>44183.75</v>
      </c>
      <c r="D1680" s="31">
        <v>2.63</v>
      </c>
      <c r="E1680" s="15"/>
      <c r="F1680" s="15"/>
      <c r="G1680" s="36" t="str">
        <f>TEXT(UsageTable[[#This Row],[Time]],"mm-dd")</f>
        <v>12-18</v>
      </c>
      <c r="H1680" s="36" t="b" cm="1">
        <f t="array" ref="H1680">OR(WEEKDAY(UsageTable[[#This Row],[Time]])={1,7},NOT(ISERROR(VLOOKUP(DATE(YEAR(UsageTable[[#This Row],[Time]]),MONTH(UsageTable[[#This Row],[Time]]),DAY(UsageTable[[#This Row],[Time]])),Holidays[Date],1,FALSE()))))</f>
        <v>0</v>
      </c>
      <c r="I16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6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2.63</v>
      </c>
    </row>
    <row r="1681" spans="2:11" x14ac:dyDescent="0.3">
      <c r="B1681" s="32">
        <v>44183</v>
      </c>
      <c r="C1681" s="34">
        <v>44183.791666666664</v>
      </c>
      <c r="D1681" s="31">
        <v>3.95</v>
      </c>
      <c r="E1681" s="15"/>
      <c r="F1681" s="15"/>
      <c r="G1681" s="36" t="str">
        <f>TEXT(UsageTable[[#This Row],[Time]],"mm-dd")</f>
        <v>12-18</v>
      </c>
      <c r="H1681" s="36" t="b" cm="1">
        <f t="array" ref="H1681">OR(WEEKDAY(UsageTable[[#This Row],[Time]])={1,7},NOT(ISERROR(VLOOKUP(DATE(YEAR(UsageTable[[#This Row],[Time]]),MONTH(UsageTable[[#This Row],[Time]]),DAY(UsageTable[[#This Row],[Time]])),Holidays[Date],1,FALSE()))))</f>
        <v>0</v>
      </c>
      <c r="I16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3.95</v>
      </c>
      <c r="J16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2" spans="2:11" x14ac:dyDescent="0.3">
      <c r="B1682" s="32">
        <v>44183</v>
      </c>
      <c r="C1682" s="34">
        <v>44183.833333333336</v>
      </c>
      <c r="D1682" s="31">
        <v>2.17</v>
      </c>
      <c r="E1682" s="15"/>
      <c r="F1682" s="15"/>
      <c r="G1682" s="36" t="str">
        <f>TEXT(UsageTable[[#This Row],[Time]],"mm-dd")</f>
        <v>12-18</v>
      </c>
      <c r="H1682" s="36" t="b" cm="1">
        <f t="array" ref="H1682">OR(WEEKDAY(UsageTable[[#This Row],[Time]])={1,7},NOT(ISERROR(VLOOKUP(DATE(YEAR(UsageTable[[#This Row],[Time]]),MONTH(UsageTable[[#This Row],[Time]]),DAY(UsageTable[[#This Row],[Time]])),Holidays[Date],1,FALSE()))))</f>
        <v>0</v>
      </c>
      <c r="I16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2.17</v>
      </c>
      <c r="J16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3" spans="2:11" x14ac:dyDescent="0.3">
      <c r="B1683" s="32">
        <v>44183</v>
      </c>
      <c r="C1683" s="34">
        <v>44183.875</v>
      </c>
      <c r="D1683" s="31">
        <v>0.67</v>
      </c>
      <c r="E1683" s="15"/>
      <c r="F1683" s="15"/>
      <c r="G1683" s="36" t="str">
        <f>TEXT(UsageTable[[#This Row],[Time]],"mm-dd")</f>
        <v>12-18</v>
      </c>
      <c r="H1683" s="36" t="b" cm="1">
        <f t="array" ref="H1683">OR(WEEKDAY(UsageTable[[#This Row],[Time]])={1,7},NOT(ISERROR(VLOOKUP(DATE(YEAR(UsageTable[[#This Row],[Time]]),MONTH(UsageTable[[#This Row],[Time]]),DAY(UsageTable[[#This Row],[Time]])),Holidays[Date],1,FALSE()))))</f>
        <v>0</v>
      </c>
      <c r="I16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16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4" spans="2:11" x14ac:dyDescent="0.3">
      <c r="B1684" s="32">
        <v>44183</v>
      </c>
      <c r="C1684" s="34">
        <v>44183.916666666664</v>
      </c>
      <c r="D1684" s="31">
        <v>1.07</v>
      </c>
      <c r="E1684" s="15"/>
      <c r="F1684" s="15"/>
      <c r="G1684" s="36" t="str">
        <f>TEXT(UsageTable[[#This Row],[Time]],"mm-dd")</f>
        <v>12-18</v>
      </c>
      <c r="H1684" s="36" t="b" cm="1">
        <f t="array" ref="H1684">OR(WEEKDAY(UsageTable[[#This Row],[Time]])={1,7},NOT(ISERROR(VLOOKUP(DATE(YEAR(UsageTable[[#This Row],[Time]]),MONTH(UsageTable[[#This Row],[Time]]),DAY(UsageTable[[#This Row],[Time]])),Holidays[Date],1,FALSE()))))</f>
        <v>0</v>
      </c>
      <c r="I16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16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5" spans="2:11" x14ac:dyDescent="0.3">
      <c r="B1685" s="32">
        <v>44183</v>
      </c>
      <c r="C1685" s="34">
        <v>44183.958333333336</v>
      </c>
      <c r="D1685" s="31">
        <v>0.95</v>
      </c>
      <c r="E1685" s="15"/>
      <c r="F1685" s="15"/>
      <c r="G1685" s="36" t="str">
        <f>TEXT(UsageTable[[#This Row],[Time]],"mm-dd")</f>
        <v>12-18</v>
      </c>
      <c r="H1685" s="36" t="b" cm="1">
        <f t="array" ref="H1685">OR(WEEKDAY(UsageTable[[#This Row],[Time]])={1,7},NOT(ISERROR(VLOOKUP(DATE(YEAR(UsageTable[[#This Row],[Time]]),MONTH(UsageTable[[#This Row],[Time]]),DAY(UsageTable[[#This Row],[Time]])),Holidays[Date],1,FALSE()))))</f>
        <v>0</v>
      </c>
      <c r="I16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16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6" spans="2:11" x14ac:dyDescent="0.3">
      <c r="B1686" s="32">
        <v>44184</v>
      </c>
      <c r="C1686" s="34">
        <v>44184</v>
      </c>
      <c r="D1686" s="31">
        <v>0.37</v>
      </c>
      <c r="E1686" s="15"/>
      <c r="F1686" s="15"/>
      <c r="G1686" s="36" t="str">
        <f>TEXT(UsageTable[[#This Row],[Time]],"mm-dd")</f>
        <v>12-19</v>
      </c>
      <c r="H1686" s="36" t="b" cm="1">
        <f t="array" ref="H1686">OR(WEEKDAY(UsageTable[[#This Row],[Time]])={1,7},NOT(ISERROR(VLOOKUP(DATE(YEAR(UsageTable[[#This Row],[Time]]),MONTH(UsageTable[[#This Row],[Time]]),DAY(UsageTable[[#This Row],[Time]])),Holidays[Date],1,FALSE()))))</f>
        <v>1</v>
      </c>
      <c r="I16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6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7" spans="2:11" x14ac:dyDescent="0.3">
      <c r="B1687" s="32">
        <v>44184</v>
      </c>
      <c r="C1687" s="34">
        <v>44184.041666666664</v>
      </c>
      <c r="D1687" s="31">
        <v>0.34</v>
      </c>
      <c r="E1687" s="15"/>
      <c r="F1687" s="15"/>
      <c r="G1687" s="36" t="str">
        <f>TEXT(UsageTable[[#This Row],[Time]],"mm-dd")</f>
        <v>12-19</v>
      </c>
      <c r="H1687" s="36" t="b" cm="1">
        <f t="array" ref="H1687">OR(WEEKDAY(UsageTable[[#This Row],[Time]])={1,7},NOT(ISERROR(VLOOKUP(DATE(YEAR(UsageTable[[#This Row],[Time]]),MONTH(UsageTable[[#This Row],[Time]]),DAY(UsageTable[[#This Row],[Time]])),Holidays[Date],1,FALSE()))))</f>
        <v>1</v>
      </c>
      <c r="I16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6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8" spans="2:11" x14ac:dyDescent="0.3">
      <c r="B1688" s="32">
        <v>44184</v>
      </c>
      <c r="C1688" s="34">
        <v>44184.083333333336</v>
      </c>
      <c r="D1688" s="31">
        <v>0.77</v>
      </c>
      <c r="E1688" s="15"/>
      <c r="F1688" s="15"/>
      <c r="G1688" s="36" t="str">
        <f>TEXT(UsageTable[[#This Row],[Time]],"mm-dd")</f>
        <v>12-19</v>
      </c>
      <c r="H1688" s="36" t="b" cm="1">
        <f t="array" ref="H1688">OR(WEEKDAY(UsageTable[[#This Row],[Time]])={1,7},NOT(ISERROR(VLOOKUP(DATE(YEAR(UsageTable[[#This Row],[Time]]),MONTH(UsageTable[[#This Row],[Time]]),DAY(UsageTable[[#This Row],[Time]])),Holidays[Date],1,FALSE()))))</f>
        <v>1</v>
      </c>
      <c r="I16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16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89" spans="2:11" x14ac:dyDescent="0.3">
      <c r="B1689" s="32">
        <v>44184</v>
      </c>
      <c r="C1689" s="34">
        <v>44184.125</v>
      </c>
      <c r="D1689" s="31">
        <v>0.35</v>
      </c>
      <c r="E1689" s="15"/>
      <c r="F1689" s="15"/>
      <c r="G1689" s="36" t="str">
        <f>TEXT(UsageTable[[#This Row],[Time]],"mm-dd")</f>
        <v>12-19</v>
      </c>
      <c r="H1689" s="36" t="b" cm="1">
        <f t="array" ref="H1689">OR(WEEKDAY(UsageTable[[#This Row],[Time]])={1,7},NOT(ISERROR(VLOOKUP(DATE(YEAR(UsageTable[[#This Row],[Time]]),MONTH(UsageTable[[#This Row],[Time]]),DAY(UsageTable[[#This Row],[Time]])),Holidays[Date],1,FALSE()))))</f>
        <v>1</v>
      </c>
      <c r="I16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16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0" spans="2:11" x14ac:dyDescent="0.3">
      <c r="B1690" s="32">
        <v>44184</v>
      </c>
      <c r="C1690" s="34">
        <v>44184.166666666664</v>
      </c>
      <c r="D1690" s="31">
        <v>0.42</v>
      </c>
      <c r="E1690" s="15"/>
      <c r="F1690" s="15"/>
      <c r="G1690" s="36" t="str">
        <f>TEXT(UsageTable[[#This Row],[Time]],"mm-dd")</f>
        <v>12-19</v>
      </c>
      <c r="H1690" s="36" t="b" cm="1">
        <f t="array" ref="H1690">OR(WEEKDAY(UsageTable[[#This Row],[Time]])={1,7},NOT(ISERROR(VLOOKUP(DATE(YEAR(UsageTable[[#This Row],[Time]]),MONTH(UsageTable[[#This Row],[Time]]),DAY(UsageTable[[#This Row],[Time]])),Holidays[Date],1,FALSE()))))</f>
        <v>1</v>
      </c>
      <c r="I16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16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1" spans="2:11" x14ac:dyDescent="0.3">
      <c r="B1691" s="32">
        <v>44184</v>
      </c>
      <c r="C1691" s="34">
        <v>44184.208333333336</v>
      </c>
      <c r="D1691" s="31">
        <v>0.76</v>
      </c>
      <c r="E1691" s="15"/>
      <c r="F1691" s="15"/>
      <c r="G1691" s="36" t="str">
        <f>TEXT(UsageTable[[#This Row],[Time]],"mm-dd")</f>
        <v>12-19</v>
      </c>
      <c r="H1691" s="36" t="b" cm="1">
        <f t="array" ref="H1691">OR(WEEKDAY(UsageTable[[#This Row],[Time]])={1,7},NOT(ISERROR(VLOOKUP(DATE(YEAR(UsageTable[[#This Row],[Time]]),MONTH(UsageTable[[#This Row],[Time]]),DAY(UsageTable[[#This Row],[Time]])),Holidays[Date],1,FALSE()))))</f>
        <v>1</v>
      </c>
      <c r="I16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6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2" spans="2:11" x14ac:dyDescent="0.3">
      <c r="B1692" s="32">
        <v>44184</v>
      </c>
      <c r="C1692" s="34">
        <v>44184.25</v>
      </c>
      <c r="D1692" s="31">
        <v>1.29</v>
      </c>
      <c r="E1692" s="15"/>
      <c r="F1692" s="15"/>
      <c r="G1692" s="36" t="str">
        <f>TEXT(UsageTable[[#This Row],[Time]],"mm-dd")</f>
        <v>12-19</v>
      </c>
      <c r="H1692" s="36" t="b" cm="1">
        <f t="array" ref="H1692">OR(WEEKDAY(UsageTable[[#This Row],[Time]])={1,7},NOT(ISERROR(VLOOKUP(DATE(YEAR(UsageTable[[#This Row],[Time]]),MONTH(UsageTable[[#This Row],[Time]]),DAY(UsageTable[[#This Row],[Time]])),Holidays[Date],1,FALSE()))))</f>
        <v>1</v>
      </c>
      <c r="I16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16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3" spans="2:11" x14ac:dyDescent="0.3">
      <c r="B1693" s="32">
        <v>44184</v>
      </c>
      <c r="C1693" s="34">
        <v>44184.291666666664</v>
      </c>
      <c r="D1693" s="31">
        <v>1.85</v>
      </c>
      <c r="E1693" s="15"/>
      <c r="F1693" s="15"/>
      <c r="G1693" s="36" t="str">
        <f>TEXT(UsageTable[[#This Row],[Time]],"mm-dd")</f>
        <v>12-19</v>
      </c>
      <c r="H1693" s="36" t="b" cm="1">
        <f t="array" ref="H1693">OR(WEEKDAY(UsageTable[[#This Row],[Time]])={1,7},NOT(ISERROR(VLOOKUP(DATE(YEAR(UsageTable[[#This Row],[Time]]),MONTH(UsageTable[[#This Row],[Time]]),DAY(UsageTable[[#This Row],[Time]])),Holidays[Date],1,FALSE()))))</f>
        <v>1</v>
      </c>
      <c r="I16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16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4" spans="2:11" x14ac:dyDescent="0.3">
      <c r="B1694" s="32">
        <v>44184</v>
      </c>
      <c r="C1694" s="34">
        <v>44184.333333333336</v>
      </c>
      <c r="D1694" s="31">
        <v>3.26</v>
      </c>
      <c r="E1694" s="15"/>
      <c r="F1694" s="15"/>
      <c r="G1694" s="36" t="str">
        <f>TEXT(UsageTable[[#This Row],[Time]],"mm-dd")</f>
        <v>12-19</v>
      </c>
      <c r="H1694" s="36" t="b" cm="1">
        <f t="array" ref="H1694">OR(WEEKDAY(UsageTable[[#This Row],[Time]])={1,7},NOT(ISERROR(VLOOKUP(DATE(YEAR(UsageTable[[#This Row],[Time]]),MONTH(UsageTable[[#This Row],[Time]]),DAY(UsageTable[[#This Row],[Time]])),Holidays[Date],1,FALSE()))))</f>
        <v>1</v>
      </c>
      <c r="I16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3.26</v>
      </c>
      <c r="J16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5" spans="2:11" x14ac:dyDescent="0.3">
      <c r="B1695" s="32">
        <v>44184</v>
      </c>
      <c r="C1695" s="34">
        <v>44184.375</v>
      </c>
      <c r="D1695" s="31">
        <v>4.66</v>
      </c>
      <c r="E1695" s="15"/>
      <c r="F1695" s="15"/>
      <c r="G1695" s="36" t="str">
        <f>TEXT(UsageTable[[#This Row],[Time]],"mm-dd")</f>
        <v>12-19</v>
      </c>
      <c r="H1695" s="36" t="b" cm="1">
        <f t="array" ref="H1695">OR(WEEKDAY(UsageTable[[#This Row],[Time]])={1,7},NOT(ISERROR(VLOOKUP(DATE(YEAR(UsageTable[[#This Row],[Time]]),MONTH(UsageTable[[#This Row],[Time]]),DAY(UsageTable[[#This Row],[Time]])),Holidays[Date],1,FALSE()))))</f>
        <v>1</v>
      </c>
      <c r="I16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4.66</v>
      </c>
      <c r="J16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6" spans="2:11" x14ac:dyDescent="0.3">
      <c r="B1696" s="32">
        <v>44184</v>
      </c>
      <c r="C1696" s="34">
        <v>44184.416666666664</v>
      </c>
      <c r="D1696" s="31">
        <v>3.97</v>
      </c>
      <c r="E1696" s="15"/>
      <c r="F1696" s="15"/>
      <c r="G1696" s="36" t="str">
        <f>TEXT(UsageTable[[#This Row],[Time]],"mm-dd")</f>
        <v>12-19</v>
      </c>
      <c r="H1696" s="36" t="b" cm="1">
        <f t="array" ref="H1696">OR(WEEKDAY(UsageTable[[#This Row],[Time]])={1,7},NOT(ISERROR(VLOOKUP(DATE(YEAR(UsageTable[[#This Row],[Time]]),MONTH(UsageTable[[#This Row],[Time]]),DAY(UsageTable[[#This Row],[Time]])),Holidays[Date],1,FALSE()))))</f>
        <v>1</v>
      </c>
      <c r="I16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3.97</v>
      </c>
      <c r="J16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7" spans="2:11" x14ac:dyDescent="0.3">
      <c r="B1697" s="32">
        <v>44184</v>
      </c>
      <c r="C1697" s="34">
        <v>44184.458333333336</v>
      </c>
      <c r="D1697" s="31">
        <v>4.24</v>
      </c>
      <c r="E1697" s="15"/>
      <c r="F1697" s="15"/>
      <c r="G1697" s="36" t="str">
        <f>TEXT(UsageTable[[#This Row],[Time]],"mm-dd")</f>
        <v>12-19</v>
      </c>
      <c r="H1697" s="36" t="b" cm="1">
        <f t="array" ref="H1697">OR(WEEKDAY(UsageTable[[#This Row],[Time]])={1,7},NOT(ISERROR(VLOOKUP(DATE(YEAR(UsageTable[[#This Row],[Time]]),MONTH(UsageTable[[#This Row],[Time]]),DAY(UsageTable[[#This Row],[Time]])),Holidays[Date],1,FALSE()))))</f>
        <v>1</v>
      </c>
      <c r="I16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4.24</v>
      </c>
      <c r="J16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8" spans="2:11" x14ac:dyDescent="0.3">
      <c r="B1698" s="32">
        <v>44184</v>
      </c>
      <c r="C1698" s="34">
        <v>44184.5</v>
      </c>
      <c r="D1698" s="31">
        <v>4.45</v>
      </c>
      <c r="E1698" s="15"/>
      <c r="F1698" s="15"/>
      <c r="G1698" s="36" t="str">
        <f>TEXT(UsageTable[[#This Row],[Time]],"mm-dd")</f>
        <v>12-19</v>
      </c>
      <c r="H1698" s="36" t="b" cm="1">
        <f t="array" ref="H1698">OR(WEEKDAY(UsageTable[[#This Row],[Time]])={1,7},NOT(ISERROR(VLOOKUP(DATE(YEAR(UsageTable[[#This Row],[Time]]),MONTH(UsageTable[[#This Row],[Time]]),DAY(UsageTable[[#This Row],[Time]])),Holidays[Date],1,FALSE()))))</f>
        <v>1</v>
      </c>
      <c r="I16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4.45</v>
      </c>
      <c r="J16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699" spans="2:11" x14ac:dyDescent="0.3">
      <c r="B1699" s="32">
        <v>44184</v>
      </c>
      <c r="C1699" s="34">
        <v>44184.541666666664</v>
      </c>
      <c r="D1699" s="31">
        <v>1.03</v>
      </c>
      <c r="E1699" s="15"/>
      <c r="F1699" s="15"/>
      <c r="G1699" s="36" t="str">
        <f>TEXT(UsageTable[[#This Row],[Time]],"mm-dd")</f>
        <v>12-19</v>
      </c>
      <c r="H1699" s="36" t="b" cm="1">
        <f t="array" ref="H1699">OR(WEEKDAY(UsageTable[[#This Row],[Time]])={1,7},NOT(ISERROR(VLOOKUP(DATE(YEAR(UsageTable[[#This Row],[Time]]),MONTH(UsageTable[[#This Row],[Time]]),DAY(UsageTable[[#This Row],[Time]])),Holidays[Date],1,FALSE()))))</f>
        <v>1</v>
      </c>
      <c r="I16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16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6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0" spans="2:11" x14ac:dyDescent="0.3">
      <c r="B1700" s="32">
        <v>44184</v>
      </c>
      <c r="C1700" s="34">
        <v>44184.583333333336</v>
      </c>
      <c r="D1700" s="31">
        <v>1.8</v>
      </c>
      <c r="E1700" s="15"/>
      <c r="F1700" s="15"/>
      <c r="G1700" s="36" t="str">
        <f>TEXT(UsageTable[[#This Row],[Time]],"mm-dd")</f>
        <v>12-19</v>
      </c>
      <c r="H1700" s="36" t="b" cm="1">
        <f t="array" ref="H1700">OR(WEEKDAY(UsageTable[[#This Row],[Time]])={1,7},NOT(ISERROR(VLOOKUP(DATE(YEAR(UsageTable[[#This Row],[Time]]),MONTH(UsageTable[[#This Row],[Time]]),DAY(UsageTable[[#This Row],[Time]])),Holidays[Date],1,FALSE()))))</f>
        <v>1</v>
      </c>
      <c r="I17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v>
      </c>
      <c r="J17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1" spans="2:11" x14ac:dyDescent="0.3">
      <c r="B1701" s="32">
        <v>44184</v>
      </c>
      <c r="C1701" s="34">
        <v>44184.625</v>
      </c>
      <c r="D1701" s="31">
        <v>2</v>
      </c>
      <c r="E1701" s="15"/>
      <c r="F1701" s="15"/>
      <c r="G1701" s="36" t="str">
        <f>TEXT(UsageTable[[#This Row],[Time]],"mm-dd")</f>
        <v>12-19</v>
      </c>
      <c r="H1701" s="36" t="b" cm="1">
        <f t="array" ref="H1701">OR(WEEKDAY(UsageTable[[#This Row],[Time]])={1,7},NOT(ISERROR(VLOOKUP(DATE(YEAR(UsageTable[[#This Row],[Time]]),MONTH(UsageTable[[#This Row],[Time]]),DAY(UsageTable[[#This Row],[Time]])),Holidays[Date],1,FALSE()))))</f>
        <v>1</v>
      </c>
      <c r="I17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17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2" spans="2:11" x14ac:dyDescent="0.3">
      <c r="B1702" s="32">
        <v>44184</v>
      </c>
      <c r="C1702" s="34">
        <v>44184.666666666664</v>
      </c>
      <c r="D1702" s="31">
        <v>2.37</v>
      </c>
      <c r="E1702" s="15"/>
      <c r="F1702" s="15"/>
      <c r="G1702" s="36" t="str">
        <f>TEXT(UsageTable[[#This Row],[Time]],"mm-dd")</f>
        <v>12-19</v>
      </c>
      <c r="H1702" s="36" t="b" cm="1">
        <f t="array" ref="H1702">OR(WEEKDAY(UsageTable[[#This Row],[Time]])={1,7},NOT(ISERROR(VLOOKUP(DATE(YEAR(UsageTable[[#This Row],[Time]]),MONTH(UsageTable[[#This Row],[Time]]),DAY(UsageTable[[#This Row],[Time]])),Holidays[Date],1,FALSE()))))</f>
        <v>1</v>
      </c>
      <c r="I17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2.37</v>
      </c>
      <c r="J17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3" spans="2:11" x14ac:dyDescent="0.3">
      <c r="B1703" s="32">
        <v>44184</v>
      </c>
      <c r="C1703" s="34">
        <v>44184.708333333336</v>
      </c>
      <c r="D1703" s="31">
        <v>3.87</v>
      </c>
      <c r="E1703" s="15"/>
      <c r="F1703" s="15"/>
      <c r="G1703" s="36" t="str">
        <f>TEXT(UsageTable[[#This Row],[Time]],"mm-dd")</f>
        <v>12-19</v>
      </c>
      <c r="H1703" s="36" t="b" cm="1">
        <f t="array" ref="H1703">OR(WEEKDAY(UsageTable[[#This Row],[Time]])={1,7},NOT(ISERROR(VLOOKUP(DATE(YEAR(UsageTable[[#This Row],[Time]]),MONTH(UsageTable[[#This Row],[Time]]),DAY(UsageTable[[#This Row],[Time]])),Holidays[Date],1,FALSE()))))</f>
        <v>1</v>
      </c>
      <c r="I17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3.87</v>
      </c>
      <c r="J17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4" spans="2:11" x14ac:dyDescent="0.3">
      <c r="B1704" s="32">
        <v>44184</v>
      </c>
      <c r="C1704" s="34">
        <v>44184.75</v>
      </c>
      <c r="D1704" s="31">
        <v>6.81</v>
      </c>
      <c r="E1704" s="15"/>
      <c r="F1704" s="15"/>
      <c r="G1704" s="36" t="str">
        <f>TEXT(UsageTable[[#This Row],[Time]],"mm-dd")</f>
        <v>12-19</v>
      </c>
      <c r="H1704" s="36" t="b" cm="1">
        <f t="array" ref="H1704">OR(WEEKDAY(UsageTable[[#This Row],[Time]])={1,7},NOT(ISERROR(VLOOKUP(DATE(YEAR(UsageTable[[#This Row],[Time]]),MONTH(UsageTable[[#This Row],[Time]]),DAY(UsageTable[[#This Row],[Time]])),Holidays[Date],1,FALSE()))))</f>
        <v>1</v>
      </c>
      <c r="I17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6.81</v>
      </c>
      <c r="J17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5" spans="2:11" x14ac:dyDescent="0.3">
      <c r="B1705" s="32">
        <v>44184</v>
      </c>
      <c r="C1705" s="34">
        <v>44184.791666666664</v>
      </c>
      <c r="D1705" s="31">
        <v>3.94</v>
      </c>
      <c r="E1705" s="15"/>
      <c r="F1705" s="15"/>
      <c r="G1705" s="36" t="str">
        <f>TEXT(UsageTable[[#This Row],[Time]],"mm-dd")</f>
        <v>12-19</v>
      </c>
      <c r="H1705" s="36" t="b" cm="1">
        <f t="array" ref="H1705">OR(WEEKDAY(UsageTable[[#This Row],[Time]])={1,7},NOT(ISERROR(VLOOKUP(DATE(YEAR(UsageTable[[#This Row],[Time]]),MONTH(UsageTable[[#This Row],[Time]]),DAY(UsageTable[[#This Row],[Time]])),Holidays[Date],1,FALSE()))))</f>
        <v>1</v>
      </c>
      <c r="I17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3.94</v>
      </c>
      <c r="J17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6" spans="2:11" x14ac:dyDescent="0.3">
      <c r="B1706" s="32">
        <v>44184</v>
      </c>
      <c r="C1706" s="34">
        <v>44184.833333333336</v>
      </c>
      <c r="D1706" s="31">
        <v>2.08</v>
      </c>
      <c r="E1706" s="15"/>
      <c r="F1706" s="15"/>
      <c r="G1706" s="36" t="str">
        <f>TEXT(UsageTable[[#This Row],[Time]],"mm-dd")</f>
        <v>12-19</v>
      </c>
      <c r="H1706" s="36" t="b" cm="1">
        <f t="array" ref="H1706">OR(WEEKDAY(UsageTable[[#This Row],[Time]])={1,7},NOT(ISERROR(VLOOKUP(DATE(YEAR(UsageTable[[#This Row],[Time]]),MONTH(UsageTable[[#This Row],[Time]]),DAY(UsageTable[[#This Row],[Time]])),Holidays[Date],1,FALSE()))))</f>
        <v>1</v>
      </c>
      <c r="I17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17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7" spans="2:11" x14ac:dyDescent="0.3">
      <c r="B1707" s="32">
        <v>44184</v>
      </c>
      <c r="C1707" s="34">
        <v>44184.875</v>
      </c>
      <c r="D1707" s="31">
        <v>1.57</v>
      </c>
      <c r="E1707" s="15"/>
      <c r="F1707" s="15"/>
      <c r="G1707" s="36" t="str">
        <f>TEXT(UsageTable[[#This Row],[Time]],"mm-dd")</f>
        <v>12-19</v>
      </c>
      <c r="H1707" s="36" t="b" cm="1">
        <f t="array" ref="H1707">OR(WEEKDAY(UsageTable[[#This Row],[Time]])={1,7},NOT(ISERROR(VLOOKUP(DATE(YEAR(UsageTable[[#This Row],[Time]]),MONTH(UsageTable[[#This Row],[Time]]),DAY(UsageTable[[#This Row],[Time]])),Holidays[Date],1,FALSE()))))</f>
        <v>1</v>
      </c>
      <c r="I17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17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8" spans="2:11" x14ac:dyDescent="0.3">
      <c r="B1708" s="32">
        <v>44184</v>
      </c>
      <c r="C1708" s="34">
        <v>44184.916666666664</v>
      </c>
      <c r="D1708" s="31">
        <v>0.92</v>
      </c>
      <c r="E1708" s="15"/>
      <c r="F1708" s="15"/>
      <c r="G1708" s="36" t="str">
        <f>TEXT(UsageTable[[#This Row],[Time]],"mm-dd")</f>
        <v>12-19</v>
      </c>
      <c r="H1708" s="36" t="b" cm="1">
        <f t="array" ref="H1708">OR(WEEKDAY(UsageTable[[#This Row],[Time]])={1,7},NOT(ISERROR(VLOOKUP(DATE(YEAR(UsageTable[[#This Row],[Time]]),MONTH(UsageTable[[#This Row],[Time]]),DAY(UsageTable[[#This Row],[Time]])),Holidays[Date],1,FALSE()))))</f>
        <v>1</v>
      </c>
      <c r="I17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17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09" spans="2:11" x14ac:dyDescent="0.3">
      <c r="B1709" s="32">
        <v>44184</v>
      </c>
      <c r="C1709" s="34">
        <v>44184.958333333336</v>
      </c>
      <c r="D1709" s="31">
        <v>1.56</v>
      </c>
      <c r="E1709" s="15"/>
      <c r="F1709" s="15"/>
      <c r="G1709" s="36" t="str">
        <f>TEXT(UsageTable[[#This Row],[Time]],"mm-dd")</f>
        <v>12-19</v>
      </c>
      <c r="H1709" s="36" t="b" cm="1">
        <f t="array" ref="H1709">OR(WEEKDAY(UsageTable[[#This Row],[Time]])={1,7},NOT(ISERROR(VLOOKUP(DATE(YEAR(UsageTable[[#This Row],[Time]]),MONTH(UsageTable[[#This Row],[Time]]),DAY(UsageTable[[#This Row],[Time]])),Holidays[Date],1,FALSE()))))</f>
        <v>1</v>
      </c>
      <c r="I17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17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0" spans="2:11" x14ac:dyDescent="0.3">
      <c r="B1710" s="32">
        <v>44185</v>
      </c>
      <c r="C1710" s="34">
        <v>44185</v>
      </c>
      <c r="D1710" s="31">
        <v>0.71</v>
      </c>
      <c r="E1710" s="15"/>
      <c r="F1710" s="15"/>
      <c r="G1710" s="36" t="str">
        <f>TEXT(UsageTable[[#This Row],[Time]],"mm-dd")</f>
        <v>12-20</v>
      </c>
      <c r="H1710" s="36" t="b" cm="1">
        <f t="array" ref="H1710">OR(WEEKDAY(UsageTable[[#This Row],[Time]])={1,7},NOT(ISERROR(VLOOKUP(DATE(YEAR(UsageTable[[#This Row],[Time]]),MONTH(UsageTable[[#This Row],[Time]]),DAY(UsageTable[[#This Row],[Time]])),Holidays[Date],1,FALSE()))))</f>
        <v>1</v>
      </c>
      <c r="I17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17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1" spans="2:11" x14ac:dyDescent="0.3">
      <c r="B1711" s="32">
        <v>44185</v>
      </c>
      <c r="C1711" s="34">
        <v>44185.041666666664</v>
      </c>
      <c r="D1711" s="31">
        <v>1.17</v>
      </c>
      <c r="E1711" s="15"/>
      <c r="F1711" s="15"/>
      <c r="G1711" s="36" t="str">
        <f>TEXT(UsageTable[[#This Row],[Time]],"mm-dd")</f>
        <v>12-20</v>
      </c>
      <c r="H1711" s="36" t="b" cm="1">
        <f t="array" ref="H1711">OR(WEEKDAY(UsageTable[[#This Row],[Time]])={1,7},NOT(ISERROR(VLOOKUP(DATE(YEAR(UsageTable[[#This Row],[Time]]),MONTH(UsageTable[[#This Row],[Time]]),DAY(UsageTable[[#This Row],[Time]])),Holidays[Date],1,FALSE()))))</f>
        <v>1</v>
      </c>
      <c r="I17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17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2" spans="2:11" x14ac:dyDescent="0.3">
      <c r="B1712" s="32">
        <v>44185</v>
      </c>
      <c r="C1712" s="34">
        <v>44185.083333333336</v>
      </c>
      <c r="D1712" s="31">
        <v>0.66</v>
      </c>
      <c r="E1712" s="15"/>
      <c r="F1712" s="15"/>
      <c r="G1712" s="36" t="str">
        <f>TEXT(UsageTable[[#This Row],[Time]],"mm-dd")</f>
        <v>12-20</v>
      </c>
      <c r="H1712" s="36" t="b" cm="1">
        <f t="array" ref="H1712">OR(WEEKDAY(UsageTable[[#This Row],[Time]])={1,7},NOT(ISERROR(VLOOKUP(DATE(YEAR(UsageTable[[#This Row],[Time]]),MONTH(UsageTable[[#This Row],[Time]]),DAY(UsageTable[[#This Row],[Time]])),Holidays[Date],1,FALSE()))))</f>
        <v>1</v>
      </c>
      <c r="I17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7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3" spans="2:11" x14ac:dyDescent="0.3">
      <c r="B1713" s="32">
        <v>44185</v>
      </c>
      <c r="C1713" s="34">
        <v>44185.125</v>
      </c>
      <c r="D1713" s="31">
        <v>0.73</v>
      </c>
      <c r="E1713" s="15"/>
      <c r="F1713" s="15"/>
      <c r="G1713" s="36" t="str">
        <f>TEXT(UsageTable[[#This Row],[Time]],"mm-dd")</f>
        <v>12-20</v>
      </c>
      <c r="H1713" s="36" t="b" cm="1">
        <f t="array" ref="H1713">OR(WEEKDAY(UsageTable[[#This Row],[Time]])={1,7},NOT(ISERROR(VLOOKUP(DATE(YEAR(UsageTable[[#This Row],[Time]]),MONTH(UsageTable[[#This Row],[Time]]),DAY(UsageTable[[#This Row],[Time]])),Holidays[Date],1,FALSE()))))</f>
        <v>1</v>
      </c>
      <c r="I17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17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4" spans="2:11" x14ac:dyDescent="0.3">
      <c r="B1714" s="32">
        <v>44185</v>
      </c>
      <c r="C1714" s="34">
        <v>44185.166666666664</v>
      </c>
      <c r="D1714" s="31">
        <v>0.88</v>
      </c>
      <c r="E1714" s="15"/>
      <c r="F1714" s="15"/>
      <c r="G1714" s="36" t="str">
        <f>TEXT(UsageTable[[#This Row],[Time]],"mm-dd")</f>
        <v>12-20</v>
      </c>
      <c r="H1714" s="36" t="b" cm="1">
        <f t="array" ref="H1714">OR(WEEKDAY(UsageTable[[#This Row],[Time]])={1,7},NOT(ISERROR(VLOOKUP(DATE(YEAR(UsageTable[[#This Row],[Time]]),MONTH(UsageTable[[#This Row],[Time]]),DAY(UsageTable[[#This Row],[Time]])),Holidays[Date],1,FALSE()))))</f>
        <v>1</v>
      </c>
      <c r="I17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17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5" spans="2:11" x14ac:dyDescent="0.3">
      <c r="B1715" s="32">
        <v>44185</v>
      </c>
      <c r="C1715" s="34">
        <v>44185.208333333336</v>
      </c>
      <c r="D1715" s="31">
        <v>0.84</v>
      </c>
      <c r="E1715" s="15"/>
      <c r="F1715" s="15"/>
      <c r="G1715" s="36" t="str">
        <f>TEXT(UsageTable[[#This Row],[Time]],"mm-dd")</f>
        <v>12-20</v>
      </c>
      <c r="H1715" s="36" t="b" cm="1">
        <f t="array" ref="H1715">OR(WEEKDAY(UsageTable[[#This Row],[Time]])={1,7},NOT(ISERROR(VLOOKUP(DATE(YEAR(UsageTable[[#This Row],[Time]]),MONTH(UsageTable[[#This Row],[Time]]),DAY(UsageTable[[#This Row],[Time]])),Holidays[Date],1,FALSE()))))</f>
        <v>1</v>
      </c>
      <c r="I17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17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6" spans="2:11" x14ac:dyDescent="0.3">
      <c r="B1716" s="32">
        <v>44185</v>
      </c>
      <c r="C1716" s="34">
        <v>44185.25</v>
      </c>
      <c r="D1716" s="31">
        <v>2.23</v>
      </c>
      <c r="E1716" s="15"/>
      <c r="F1716" s="15"/>
      <c r="G1716" s="36" t="str">
        <f>TEXT(UsageTable[[#This Row],[Time]],"mm-dd")</f>
        <v>12-20</v>
      </c>
      <c r="H1716" s="36" t="b" cm="1">
        <f t="array" ref="H1716">OR(WEEKDAY(UsageTable[[#This Row],[Time]])={1,7},NOT(ISERROR(VLOOKUP(DATE(YEAR(UsageTable[[#This Row],[Time]]),MONTH(UsageTable[[#This Row],[Time]]),DAY(UsageTable[[#This Row],[Time]])),Holidays[Date],1,FALSE()))))</f>
        <v>1</v>
      </c>
      <c r="I17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2.23</v>
      </c>
      <c r="J17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7" spans="2:11" x14ac:dyDescent="0.3">
      <c r="B1717" s="32">
        <v>44185</v>
      </c>
      <c r="C1717" s="34">
        <v>44185.291666666664</v>
      </c>
      <c r="D1717" s="31">
        <v>4.79</v>
      </c>
      <c r="E1717" s="15"/>
      <c r="F1717" s="15"/>
      <c r="G1717" s="36" t="str">
        <f>TEXT(UsageTable[[#This Row],[Time]],"mm-dd")</f>
        <v>12-20</v>
      </c>
      <c r="H1717" s="36" t="b" cm="1">
        <f t="array" ref="H1717">OR(WEEKDAY(UsageTable[[#This Row],[Time]])={1,7},NOT(ISERROR(VLOOKUP(DATE(YEAR(UsageTable[[#This Row],[Time]]),MONTH(UsageTable[[#This Row],[Time]]),DAY(UsageTable[[#This Row],[Time]])),Holidays[Date],1,FALSE()))))</f>
        <v>1</v>
      </c>
      <c r="I17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4.79</v>
      </c>
      <c r="J17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8" spans="2:11" x14ac:dyDescent="0.3">
      <c r="B1718" s="32">
        <v>44185</v>
      </c>
      <c r="C1718" s="34">
        <v>44185.333333333336</v>
      </c>
      <c r="D1718" s="31">
        <v>2.2799999999999998</v>
      </c>
      <c r="E1718" s="15"/>
      <c r="F1718" s="15"/>
      <c r="G1718" s="36" t="str">
        <f>TEXT(UsageTable[[#This Row],[Time]],"mm-dd")</f>
        <v>12-20</v>
      </c>
      <c r="H1718" s="36" t="b" cm="1">
        <f t="array" ref="H1718">OR(WEEKDAY(UsageTable[[#This Row],[Time]])={1,7},NOT(ISERROR(VLOOKUP(DATE(YEAR(UsageTable[[#This Row],[Time]]),MONTH(UsageTable[[#This Row],[Time]]),DAY(UsageTable[[#This Row],[Time]])),Holidays[Date],1,FALSE()))))</f>
        <v>1</v>
      </c>
      <c r="I17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2.2799999999999998</v>
      </c>
      <c r="J17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19" spans="2:11" x14ac:dyDescent="0.3">
      <c r="B1719" s="32">
        <v>44185</v>
      </c>
      <c r="C1719" s="34">
        <v>44185.375</v>
      </c>
      <c r="D1719" s="31">
        <v>2.95</v>
      </c>
      <c r="E1719" s="15"/>
      <c r="F1719" s="15"/>
      <c r="G1719" s="36" t="str">
        <f>TEXT(UsageTable[[#This Row],[Time]],"mm-dd")</f>
        <v>12-20</v>
      </c>
      <c r="H1719" s="36" t="b" cm="1">
        <f t="array" ref="H1719">OR(WEEKDAY(UsageTable[[#This Row],[Time]])={1,7},NOT(ISERROR(VLOOKUP(DATE(YEAR(UsageTable[[#This Row],[Time]]),MONTH(UsageTable[[#This Row],[Time]]),DAY(UsageTable[[#This Row],[Time]])),Holidays[Date],1,FALSE()))))</f>
        <v>1</v>
      </c>
      <c r="I17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2.95</v>
      </c>
      <c r="J17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0" spans="2:11" x14ac:dyDescent="0.3">
      <c r="B1720" s="32">
        <v>44185</v>
      </c>
      <c r="C1720" s="34">
        <v>44185.416666666664</v>
      </c>
      <c r="D1720" s="31">
        <v>2.06</v>
      </c>
      <c r="E1720" s="15"/>
      <c r="F1720" s="15"/>
      <c r="G1720" s="36" t="str">
        <f>TEXT(UsageTable[[#This Row],[Time]],"mm-dd")</f>
        <v>12-20</v>
      </c>
      <c r="H1720" s="36" t="b" cm="1">
        <f t="array" ref="H1720">OR(WEEKDAY(UsageTable[[#This Row],[Time]])={1,7},NOT(ISERROR(VLOOKUP(DATE(YEAR(UsageTable[[#This Row],[Time]]),MONTH(UsageTable[[#This Row],[Time]]),DAY(UsageTable[[#This Row],[Time]])),Holidays[Date],1,FALSE()))))</f>
        <v>1</v>
      </c>
      <c r="I17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v>
      </c>
      <c r="J17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1" spans="2:11" x14ac:dyDescent="0.3">
      <c r="B1721" s="32">
        <v>44185</v>
      </c>
      <c r="C1721" s="34">
        <v>44185.458333333336</v>
      </c>
      <c r="D1721" s="31">
        <v>3.39</v>
      </c>
      <c r="E1721" s="15"/>
      <c r="F1721" s="15"/>
      <c r="G1721" s="36" t="str">
        <f>TEXT(UsageTable[[#This Row],[Time]],"mm-dd")</f>
        <v>12-20</v>
      </c>
      <c r="H1721" s="36" t="b" cm="1">
        <f t="array" ref="H1721">OR(WEEKDAY(UsageTable[[#This Row],[Time]])={1,7},NOT(ISERROR(VLOOKUP(DATE(YEAR(UsageTable[[#This Row],[Time]]),MONTH(UsageTable[[#This Row],[Time]]),DAY(UsageTable[[#This Row],[Time]])),Holidays[Date],1,FALSE()))))</f>
        <v>1</v>
      </c>
      <c r="I17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3.39</v>
      </c>
      <c r="J17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2" spans="2:11" x14ac:dyDescent="0.3">
      <c r="B1722" s="32">
        <v>44185</v>
      </c>
      <c r="C1722" s="34">
        <v>44185.5</v>
      </c>
      <c r="D1722" s="31">
        <v>1.34</v>
      </c>
      <c r="E1722" s="15"/>
      <c r="F1722" s="15"/>
      <c r="G1722" s="36" t="str">
        <f>TEXT(UsageTable[[#This Row],[Time]],"mm-dd")</f>
        <v>12-20</v>
      </c>
      <c r="H1722" s="36" t="b" cm="1">
        <f t="array" ref="H1722">OR(WEEKDAY(UsageTable[[#This Row],[Time]])={1,7},NOT(ISERROR(VLOOKUP(DATE(YEAR(UsageTable[[#This Row],[Time]]),MONTH(UsageTable[[#This Row],[Time]]),DAY(UsageTable[[#This Row],[Time]])),Holidays[Date],1,FALSE()))))</f>
        <v>1</v>
      </c>
      <c r="I17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1.34</v>
      </c>
      <c r="J17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3" spans="2:11" x14ac:dyDescent="0.3">
      <c r="B1723" s="32">
        <v>44185</v>
      </c>
      <c r="C1723" s="34">
        <v>44185.541666666664</v>
      </c>
      <c r="D1723" s="31">
        <v>3.33</v>
      </c>
      <c r="E1723" s="15"/>
      <c r="F1723" s="15"/>
      <c r="G1723" s="36" t="str">
        <f>TEXT(UsageTable[[#This Row],[Time]],"mm-dd")</f>
        <v>12-20</v>
      </c>
      <c r="H1723" s="36" t="b" cm="1">
        <f t="array" ref="H1723">OR(WEEKDAY(UsageTable[[#This Row],[Time]])={1,7},NOT(ISERROR(VLOOKUP(DATE(YEAR(UsageTable[[#This Row],[Time]]),MONTH(UsageTable[[#This Row],[Time]]),DAY(UsageTable[[#This Row],[Time]])),Holidays[Date],1,FALSE()))))</f>
        <v>1</v>
      </c>
      <c r="I17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3.33</v>
      </c>
      <c r="J17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4" spans="2:11" x14ac:dyDescent="0.3">
      <c r="B1724" s="32">
        <v>44185</v>
      </c>
      <c r="C1724" s="34">
        <v>44185.583333333336</v>
      </c>
      <c r="D1724" s="31">
        <v>2.04</v>
      </c>
      <c r="E1724" s="15"/>
      <c r="F1724" s="15"/>
      <c r="G1724" s="36" t="str">
        <f>TEXT(UsageTable[[#This Row],[Time]],"mm-dd")</f>
        <v>12-20</v>
      </c>
      <c r="H1724" s="36" t="b" cm="1">
        <f t="array" ref="H1724">OR(WEEKDAY(UsageTable[[#This Row],[Time]])={1,7},NOT(ISERROR(VLOOKUP(DATE(YEAR(UsageTable[[#This Row],[Time]]),MONTH(UsageTable[[#This Row],[Time]]),DAY(UsageTable[[#This Row],[Time]])),Holidays[Date],1,FALSE()))))</f>
        <v>1</v>
      </c>
      <c r="I17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v>
      </c>
      <c r="J17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5" spans="2:11" x14ac:dyDescent="0.3">
      <c r="B1725" s="32">
        <v>44185</v>
      </c>
      <c r="C1725" s="34">
        <v>44185.625</v>
      </c>
      <c r="D1725" s="31">
        <v>0.4</v>
      </c>
      <c r="E1725" s="15"/>
      <c r="F1725" s="15"/>
      <c r="G1725" s="36" t="str">
        <f>TEXT(UsageTable[[#This Row],[Time]],"mm-dd")</f>
        <v>12-20</v>
      </c>
      <c r="H1725" s="36" t="b" cm="1">
        <f t="array" ref="H1725">OR(WEEKDAY(UsageTable[[#This Row],[Time]])={1,7},NOT(ISERROR(VLOOKUP(DATE(YEAR(UsageTable[[#This Row],[Time]]),MONTH(UsageTable[[#This Row],[Time]]),DAY(UsageTable[[#This Row],[Time]])),Holidays[Date],1,FALSE()))))</f>
        <v>1</v>
      </c>
      <c r="I17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7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6" spans="2:11" x14ac:dyDescent="0.3">
      <c r="B1726" s="32">
        <v>44185</v>
      </c>
      <c r="C1726" s="34">
        <v>44185.666666666664</v>
      </c>
      <c r="D1726" s="31">
        <v>2.94</v>
      </c>
      <c r="E1726" s="15"/>
      <c r="F1726" s="15"/>
      <c r="G1726" s="36" t="str">
        <f>TEXT(UsageTable[[#This Row],[Time]],"mm-dd")</f>
        <v>12-20</v>
      </c>
      <c r="H1726" s="36" t="b" cm="1">
        <f t="array" ref="H1726">OR(WEEKDAY(UsageTable[[#This Row],[Time]])={1,7},NOT(ISERROR(VLOOKUP(DATE(YEAR(UsageTable[[#This Row],[Time]]),MONTH(UsageTable[[#This Row],[Time]]),DAY(UsageTable[[#This Row],[Time]])),Holidays[Date],1,FALSE()))))</f>
        <v>1</v>
      </c>
      <c r="I17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2.94</v>
      </c>
      <c r="J17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7" spans="2:11" x14ac:dyDescent="0.3">
      <c r="B1727" s="32">
        <v>44185</v>
      </c>
      <c r="C1727" s="34">
        <v>44185.708333333336</v>
      </c>
      <c r="D1727" s="31">
        <v>3.77</v>
      </c>
      <c r="E1727" s="15"/>
      <c r="F1727" s="15"/>
      <c r="G1727" s="36" t="str">
        <f>TEXT(UsageTable[[#This Row],[Time]],"mm-dd")</f>
        <v>12-20</v>
      </c>
      <c r="H1727" s="36" t="b" cm="1">
        <f t="array" ref="H1727">OR(WEEKDAY(UsageTable[[#This Row],[Time]])={1,7},NOT(ISERROR(VLOOKUP(DATE(YEAR(UsageTable[[#This Row],[Time]]),MONTH(UsageTable[[#This Row],[Time]]),DAY(UsageTable[[#This Row],[Time]])),Holidays[Date],1,FALSE()))))</f>
        <v>1</v>
      </c>
      <c r="I17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3.77</v>
      </c>
      <c r="J17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8" spans="2:11" x14ac:dyDescent="0.3">
      <c r="B1728" s="32">
        <v>44185</v>
      </c>
      <c r="C1728" s="34">
        <v>44185.75</v>
      </c>
      <c r="D1728" s="31">
        <v>3.51</v>
      </c>
      <c r="E1728" s="15"/>
      <c r="F1728" s="15"/>
      <c r="G1728" s="36" t="str">
        <f>TEXT(UsageTable[[#This Row],[Time]],"mm-dd")</f>
        <v>12-20</v>
      </c>
      <c r="H1728" s="36" t="b" cm="1">
        <f t="array" ref="H1728">OR(WEEKDAY(UsageTable[[#This Row],[Time]])={1,7},NOT(ISERROR(VLOOKUP(DATE(YEAR(UsageTable[[#This Row],[Time]]),MONTH(UsageTable[[#This Row],[Time]]),DAY(UsageTable[[#This Row],[Time]])),Holidays[Date],1,FALSE()))))</f>
        <v>1</v>
      </c>
      <c r="I17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3.51</v>
      </c>
      <c r="J17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29" spans="2:11" x14ac:dyDescent="0.3">
      <c r="B1729" s="32">
        <v>44185</v>
      </c>
      <c r="C1729" s="34">
        <v>44185.791666666664</v>
      </c>
      <c r="D1729" s="31">
        <v>6.4</v>
      </c>
      <c r="E1729" s="15"/>
      <c r="F1729" s="15"/>
      <c r="G1729" s="36" t="str">
        <f>TEXT(UsageTable[[#This Row],[Time]],"mm-dd")</f>
        <v>12-20</v>
      </c>
      <c r="H1729" s="36" t="b" cm="1">
        <f t="array" ref="H1729">OR(WEEKDAY(UsageTable[[#This Row],[Time]])={1,7},NOT(ISERROR(VLOOKUP(DATE(YEAR(UsageTable[[#This Row],[Time]]),MONTH(UsageTable[[#This Row],[Time]]),DAY(UsageTable[[#This Row],[Time]])),Holidays[Date],1,FALSE()))))</f>
        <v>1</v>
      </c>
      <c r="I17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6.4</v>
      </c>
      <c r="J17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0" spans="2:11" x14ac:dyDescent="0.3">
      <c r="B1730" s="32">
        <v>44185</v>
      </c>
      <c r="C1730" s="34">
        <v>44185.833333333336</v>
      </c>
      <c r="D1730" s="31">
        <v>4.5</v>
      </c>
      <c r="E1730" s="15"/>
      <c r="F1730" s="15"/>
      <c r="G1730" s="36" t="str">
        <f>TEXT(UsageTable[[#This Row],[Time]],"mm-dd")</f>
        <v>12-20</v>
      </c>
      <c r="H1730" s="36" t="b" cm="1">
        <f t="array" ref="H1730">OR(WEEKDAY(UsageTable[[#This Row],[Time]])={1,7},NOT(ISERROR(VLOOKUP(DATE(YEAR(UsageTable[[#This Row],[Time]]),MONTH(UsageTable[[#This Row],[Time]]),DAY(UsageTable[[#This Row],[Time]])),Holidays[Date],1,FALSE()))))</f>
        <v>1</v>
      </c>
      <c r="I17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v>
      </c>
      <c r="J17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1" spans="2:11" x14ac:dyDescent="0.3">
      <c r="B1731" s="32">
        <v>44185</v>
      </c>
      <c r="C1731" s="34">
        <v>44185.875</v>
      </c>
      <c r="D1731" s="31">
        <v>4.17</v>
      </c>
      <c r="E1731" s="15"/>
      <c r="F1731" s="15"/>
      <c r="G1731" s="36" t="str">
        <f>TEXT(UsageTable[[#This Row],[Time]],"mm-dd")</f>
        <v>12-20</v>
      </c>
      <c r="H1731" s="36" t="b" cm="1">
        <f t="array" ref="H1731">OR(WEEKDAY(UsageTable[[#This Row],[Time]])={1,7},NOT(ISERROR(VLOOKUP(DATE(YEAR(UsageTable[[#This Row],[Time]]),MONTH(UsageTable[[#This Row],[Time]]),DAY(UsageTable[[#This Row],[Time]])),Holidays[Date],1,FALSE()))))</f>
        <v>1</v>
      </c>
      <c r="I17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4.17</v>
      </c>
      <c r="J17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2" spans="2:11" x14ac:dyDescent="0.3">
      <c r="B1732" s="32">
        <v>44185</v>
      </c>
      <c r="C1732" s="34">
        <v>44185.916666666664</v>
      </c>
      <c r="D1732" s="31">
        <v>1.47</v>
      </c>
      <c r="E1732" s="15"/>
      <c r="F1732" s="15"/>
      <c r="G1732" s="36" t="str">
        <f>TEXT(UsageTable[[#This Row],[Time]],"mm-dd")</f>
        <v>12-20</v>
      </c>
      <c r="H1732" s="36" t="b" cm="1">
        <f t="array" ref="H1732">OR(WEEKDAY(UsageTable[[#This Row],[Time]])={1,7},NOT(ISERROR(VLOOKUP(DATE(YEAR(UsageTable[[#This Row],[Time]]),MONTH(UsageTable[[#This Row],[Time]]),DAY(UsageTable[[#This Row],[Time]])),Holidays[Date],1,FALSE()))))</f>
        <v>1</v>
      </c>
      <c r="I17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7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3" spans="2:11" x14ac:dyDescent="0.3">
      <c r="B1733" s="32">
        <v>44185</v>
      </c>
      <c r="C1733" s="34">
        <v>44185.958333333336</v>
      </c>
      <c r="D1733" s="31">
        <v>1.06</v>
      </c>
      <c r="E1733" s="15"/>
      <c r="F1733" s="15"/>
      <c r="G1733" s="36" t="str">
        <f>TEXT(UsageTable[[#This Row],[Time]],"mm-dd")</f>
        <v>12-20</v>
      </c>
      <c r="H1733" s="36" t="b" cm="1">
        <f t="array" ref="H1733">OR(WEEKDAY(UsageTable[[#This Row],[Time]])={1,7},NOT(ISERROR(VLOOKUP(DATE(YEAR(UsageTable[[#This Row],[Time]]),MONTH(UsageTable[[#This Row],[Time]]),DAY(UsageTable[[#This Row],[Time]])),Holidays[Date],1,FALSE()))))</f>
        <v>1</v>
      </c>
      <c r="I17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17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4" spans="2:11" x14ac:dyDescent="0.3">
      <c r="B1734" s="32">
        <v>44186</v>
      </c>
      <c r="C1734" s="34">
        <v>44186</v>
      </c>
      <c r="D1734" s="31">
        <v>1.1000000000000001</v>
      </c>
      <c r="E1734" s="15"/>
      <c r="F1734" s="15"/>
      <c r="G1734" s="36" t="str">
        <f>TEXT(UsageTable[[#This Row],[Time]],"mm-dd")</f>
        <v>12-21</v>
      </c>
      <c r="H1734" s="36" t="b" cm="1">
        <f t="array" ref="H1734">OR(WEEKDAY(UsageTable[[#This Row],[Time]])={1,7},NOT(ISERROR(VLOOKUP(DATE(YEAR(UsageTable[[#This Row],[Time]]),MONTH(UsageTable[[#This Row],[Time]]),DAY(UsageTable[[#This Row],[Time]])),Holidays[Date],1,FALSE()))))</f>
        <v>0</v>
      </c>
      <c r="I17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7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5" spans="2:11" x14ac:dyDescent="0.3">
      <c r="B1735" s="32">
        <v>44186</v>
      </c>
      <c r="C1735" s="34">
        <v>44186.041666666664</v>
      </c>
      <c r="D1735" s="31">
        <v>0.6</v>
      </c>
      <c r="E1735" s="15"/>
      <c r="F1735" s="15"/>
      <c r="G1735" s="36" t="str">
        <f>TEXT(UsageTable[[#This Row],[Time]],"mm-dd")</f>
        <v>12-21</v>
      </c>
      <c r="H1735" s="36" t="b" cm="1">
        <f t="array" ref="H1735">OR(WEEKDAY(UsageTable[[#This Row],[Time]])={1,7},NOT(ISERROR(VLOOKUP(DATE(YEAR(UsageTable[[#This Row],[Time]]),MONTH(UsageTable[[#This Row],[Time]]),DAY(UsageTable[[#This Row],[Time]])),Holidays[Date],1,FALSE()))))</f>
        <v>0</v>
      </c>
      <c r="I17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17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6" spans="2:11" x14ac:dyDescent="0.3">
      <c r="B1736" s="32">
        <v>44186</v>
      </c>
      <c r="C1736" s="34">
        <v>44186.083333333336</v>
      </c>
      <c r="D1736" s="31">
        <v>0.64</v>
      </c>
      <c r="E1736" s="15"/>
      <c r="F1736" s="15"/>
      <c r="G1736" s="36" t="str">
        <f>TEXT(UsageTable[[#This Row],[Time]],"mm-dd")</f>
        <v>12-21</v>
      </c>
      <c r="H1736" s="36" t="b" cm="1">
        <f t="array" ref="H1736">OR(WEEKDAY(UsageTable[[#This Row],[Time]])={1,7},NOT(ISERROR(VLOOKUP(DATE(YEAR(UsageTable[[#This Row],[Time]]),MONTH(UsageTable[[#This Row],[Time]]),DAY(UsageTable[[#This Row],[Time]])),Holidays[Date],1,FALSE()))))</f>
        <v>0</v>
      </c>
      <c r="I17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17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7" spans="2:11" x14ac:dyDescent="0.3">
      <c r="B1737" s="32">
        <v>44186</v>
      </c>
      <c r="C1737" s="34">
        <v>44186.125</v>
      </c>
      <c r="D1737" s="31">
        <v>0.95</v>
      </c>
      <c r="E1737" s="15"/>
      <c r="F1737" s="15"/>
      <c r="G1737" s="36" t="str">
        <f>TEXT(UsageTable[[#This Row],[Time]],"mm-dd")</f>
        <v>12-21</v>
      </c>
      <c r="H1737" s="36" t="b" cm="1">
        <f t="array" ref="H1737">OR(WEEKDAY(UsageTable[[#This Row],[Time]])={1,7},NOT(ISERROR(VLOOKUP(DATE(YEAR(UsageTable[[#This Row],[Time]]),MONTH(UsageTable[[#This Row],[Time]]),DAY(UsageTable[[#This Row],[Time]])),Holidays[Date],1,FALSE()))))</f>
        <v>0</v>
      </c>
      <c r="I17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17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8" spans="2:11" x14ac:dyDescent="0.3">
      <c r="B1738" s="32">
        <v>44186</v>
      </c>
      <c r="C1738" s="34">
        <v>44186.166666666664</v>
      </c>
      <c r="D1738" s="31">
        <v>0.64</v>
      </c>
      <c r="E1738" s="15"/>
      <c r="F1738" s="15"/>
      <c r="G1738" s="36" t="str">
        <f>TEXT(UsageTable[[#This Row],[Time]],"mm-dd")</f>
        <v>12-21</v>
      </c>
      <c r="H1738" s="36" t="b" cm="1">
        <f t="array" ref="H1738">OR(WEEKDAY(UsageTable[[#This Row],[Time]])={1,7},NOT(ISERROR(VLOOKUP(DATE(YEAR(UsageTable[[#This Row],[Time]]),MONTH(UsageTable[[#This Row],[Time]]),DAY(UsageTable[[#This Row],[Time]])),Holidays[Date],1,FALSE()))))</f>
        <v>0</v>
      </c>
      <c r="I17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17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39" spans="2:11" x14ac:dyDescent="0.3">
      <c r="B1739" s="32">
        <v>44186</v>
      </c>
      <c r="C1739" s="34">
        <v>44186.208333333336</v>
      </c>
      <c r="D1739" s="31">
        <v>0.96</v>
      </c>
      <c r="E1739" s="15"/>
      <c r="F1739" s="15"/>
      <c r="G1739" s="36" t="str">
        <f>TEXT(UsageTable[[#This Row],[Time]],"mm-dd")</f>
        <v>12-21</v>
      </c>
      <c r="H1739" s="36" t="b" cm="1">
        <f t="array" ref="H1739">OR(WEEKDAY(UsageTable[[#This Row],[Time]])={1,7},NOT(ISERROR(VLOOKUP(DATE(YEAR(UsageTable[[#This Row],[Time]]),MONTH(UsageTable[[#This Row],[Time]]),DAY(UsageTable[[#This Row],[Time]])),Holidays[Date],1,FALSE()))))</f>
        <v>0</v>
      </c>
      <c r="I17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17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0" spans="2:11" x14ac:dyDescent="0.3">
      <c r="B1740" s="32">
        <v>44186</v>
      </c>
      <c r="C1740" s="34">
        <v>44186.25</v>
      </c>
      <c r="D1740" s="31">
        <v>1.57</v>
      </c>
      <c r="E1740" s="15"/>
      <c r="F1740" s="15"/>
      <c r="G1740" s="36" t="str">
        <f>TEXT(UsageTable[[#This Row],[Time]],"mm-dd")</f>
        <v>12-21</v>
      </c>
      <c r="H1740" s="36" t="b" cm="1">
        <f t="array" ref="H1740">OR(WEEKDAY(UsageTable[[#This Row],[Time]])={1,7},NOT(ISERROR(VLOOKUP(DATE(YEAR(UsageTable[[#This Row],[Time]]),MONTH(UsageTable[[#This Row],[Time]]),DAY(UsageTable[[#This Row],[Time]])),Holidays[Date],1,FALSE()))))</f>
        <v>0</v>
      </c>
      <c r="I17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17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1" spans="2:11" x14ac:dyDescent="0.3">
      <c r="B1741" s="32">
        <v>44186</v>
      </c>
      <c r="C1741" s="34">
        <v>44186.291666666664</v>
      </c>
      <c r="D1741" s="31">
        <v>1.02</v>
      </c>
      <c r="E1741" s="15"/>
      <c r="F1741" s="15"/>
      <c r="G1741" s="36" t="str">
        <f>TEXT(UsageTable[[#This Row],[Time]],"mm-dd")</f>
        <v>12-21</v>
      </c>
      <c r="H1741" s="36" t="b" cm="1">
        <f t="array" ref="H1741">OR(WEEKDAY(UsageTable[[#This Row],[Time]])={1,7},NOT(ISERROR(VLOOKUP(DATE(YEAR(UsageTable[[#This Row],[Time]]),MONTH(UsageTable[[#This Row],[Time]]),DAY(UsageTable[[#This Row],[Time]])),Holidays[Date],1,FALSE()))))</f>
        <v>0</v>
      </c>
      <c r="I17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1.02</v>
      </c>
    </row>
    <row r="1742" spans="2:11" x14ac:dyDescent="0.3">
      <c r="B1742" s="32">
        <v>44186</v>
      </c>
      <c r="C1742" s="34">
        <v>44186.333333333336</v>
      </c>
      <c r="D1742" s="31">
        <v>3.31</v>
      </c>
      <c r="E1742" s="15"/>
      <c r="F1742" s="15"/>
      <c r="G1742" s="36" t="str">
        <f>TEXT(UsageTable[[#This Row],[Time]],"mm-dd")</f>
        <v>12-21</v>
      </c>
      <c r="H1742" s="36" t="b" cm="1">
        <f t="array" ref="H1742">OR(WEEKDAY(UsageTable[[#This Row],[Time]])={1,7},NOT(ISERROR(VLOOKUP(DATE(YEAR(UsageTable[[#This Row],[Time]]),MONTH(UsageTable[[#This Row],[Time]]),DAY(UsageTable[[#This Row],[Time]])),Holidays[Date],1,FALSE()))))</f>
        <v>0</v>
      </c>
      <c r="I17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3.31</v>
      </c>
    </row>
    <row r="1743" spans="2:11" x14ac:dyDescent="0.3">
      <c r="B1743" s="32">
        <v>44186</v>
      </c>
      <c r="C1743" s="34">
        <v>44186.375</v>
      </c>
      <c r="D1743" s="31">
        <v>2.2400000000000002</v>
      </c>
      <c r="E1743" s="15"/>
      <c r="F1743" s="15"/>
      <c r="G1743" s="36" t="str">
        <f>TEXT(UsageTable[[#This Row],[Time]],"mm-dd")</f>
        <v>12-21</v>
      </c>
      <c r="H1743" s="36" t="b" cm="1">
        <f t="array" ref="H1743">OR(WEEKDAY(UsageTable[[#This Row],[Time]])={1,7},NOT(ISERROR(VLOOKUP(DATE(YEAR(UsageTable[[#This Row],[Time]]),MONTH(UsageTable[[#This Row],[Time]]),DAY(UsageTable[[#This Row],[Time]])),Holidays[Date],1,FALSE()))))</f>
        <v>0</v>
      </c>
      <c r="I17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1744" spans="2:11" x14ac:dyDescent="0.3">
      <c r="B1744" s="32">
        <v>44186</v>
      </c>
      <c r="C1744" s="34">
        <v>44186.416666666664</v>
      </c>
      <c r="D1744" s="31">
        <v>1.63</v>
      </c>
      <c r="E1744" s="15"/>
      <c r="F1744" s="15"/>
      <c r="G1744" s="36" t="str">
        <f>TEXT(UsageTable[[#This Row],[Time]],"mm-dd")</f>
        <v>12-21</v>
      </c>
      <c r="H1744" s="36" t="b" cm="1">
        <f t="array" ref="H1744">OR(WEEKDAY(UsageTable[[#This Row],[Time]])={1,7},NOT(ISERROR(VLOOKUP(DATE(YEAR(UsageTable[[#This Row],[Time]]),MONTH(UsageTable[[#This Row],[Time]]),DAY(UsageTable[[#This Row],[Time]])),Holidays[Date],1,FALSE()))))</f>
        <v>0</v>
      </c>
      <c r="I17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1745" spans="2:11" x14ac:dyDescent="0.3">
      <c r="B1745" s="32">
        <v>44186</v>
      </c>
      <c r="C1745" s="34">
        <v>44186.458333333336</v>
      </c>
      <c r="D1745" s="31">
        <v>2.52</v>
      </c>
      <c r="E1745" s="15"/>
      <c r="F1745" s="15"/>
      <c r="G1745" s="36" t="str">
        <f>TEXT(UsageTable[[#This Row],[Time]],"mm-dd")</f>
        <v>12-21</v>
      </c>
      <c r="H1745" s="36" t="b" cm="1">
        <f t="array" ref="H1745">OR(WEEKDAY(UsageTable[[#This Row],[Time]])={1,7},NOT(ISERROR(VLOOKUP(DATE(YEAR(UsageTable[[#This Row],[Time]]),MONTH(UsageTable[[#This Row],[Time]]),DAY(UsageTable[[#This Row],[Time]])),Holidays[Date],1,FALSE()))))</f>
        <v>0</v>
      </c>
      <c r="I17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2.52</v>
      </c>
      <c r="K17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6" spans="2:11" x14ac:dyDescent="0.3">
      <c r="B1746" s="32">
        <v>44186</v>
      </c>
      <c r="C1746" s="34">
        <v>44186.5</v>
      </c>
      <c r="D1746" s="31">
        <v>2.42</v>
      </c>
      <c r="E1746" s="15"/>
      <c r="F1746" s="15"/>
      <c r="G1746" s="36" t="str">
        <f>TEXT(UsageTable[[#This Row],[Time]],"mm-dd")</f>
        <v>12-21</v>
      </c>
      <c r="H1746" s="36" t="b" cm="1">
        <f t="array" ref="H1746">OR(WEEKDAY(UsageTable[[#This Row],[Time]])={1,7},NOT(ISERROR(VLOOKUP(DATE(YEAR(UsageTable[[#This Row],[Time]]),MONTH(UsageTable[[#This Row],[Time]]),DAY(UsageTable[[#This Row],[Time]])),Holidays[Date],1,FALSE()))))</f>
        <v>0</v>
      </c>
      <c r="I17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2.42</v>
      </c>
      <c r="K17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7" spans="2:11" x14ac:dyDescent="0.3">
      <c r="B1747" s="32">
        <v>44186</v>
      </c>
      <c r="C1747" s="34">
        <v>44186.541666666664</v>
      </c>
      <c r="D1747" s="31">
        <v>2.36</v>
      </c>
      <c r="E1747" s="15"/>
      <c r="F1747" s="15"/>
      <c r="G1747" s="36" t="str">
        <f>TEXT(UsageTable[[#This Row],[Time]],"mm-dd")</f>
        <v>12-21</v>
      </c>
      <c r="H1747" s="36" t="b" cm="1">
        <f t="array" ref="H1747">OR(WEEKDAY(UsageTable[[#This Row],[Time]])={1,7},NOT(ISERROR(VLOOKUP(DATE(YEAR(UsageTable[[#This Row],[Time]]),MONTH(UsageTable[[#This Row],[Time]]),DAY(UsageTable[[#This Row],[Time]])),Holidays[Date],1,FALSE()))))</f>
        <v>0</v>
      </c>
      <c r="I17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2.36</v>
      </c>
      <c r="K17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8" spans="2:11" x14ac:dyDescent="0.3">
      <c r="B1748" s="32">
        <v>44186</v>
      </c>
      <c r="C1748" s="34">
        <v>44186.583333333336</v>
      </c>
      <c r="D1748" s="31">
        <v>3.74</v>
      </c>
      <c r="E1748" s="15"/>
      <c r="F1748" s="15"/>
      <c r="G1748" s="36" t="str">
        <f>TEXT(UsageTable[[#This Row],[Time]],"mm-dd")</f>
        <v>12-21</v>
      </c>
      <c r="H1748" s="36" t="b" cm="1">
        <f t="array" ref="H1748">OR(WEEKDAY(UsageTable[[#This Row],[Time]])={1,7},NOT(ISERROR(VLOOKUP(DATE(YEAR(UsageTable[[#This Row],[Time]]),MONTH(UsageTable[[#This Row],[Time]]),DAY(UsageTable[[#This Row],[Time]])),Holidays[Date],1,FALSE()))))</f>
        <v>0</v>
      </c>
      <c r="I17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3.74</v>
      </c>
      <c r="K17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49" spans="2:11" x14ac:dyDescent="0.3">
      <c r="B1749" s="32">
        <v>44186</v>
      </c>
      <c r="C1749" s="34">
        <v>44186.625</v>
      </c>
      <c r="D1749" s="31">
        <v>1.89</v>
      </c>
      <c r="E1749" s="15"/>
      <c r="F1749" s="15"/>
      <c r="G1749" s="36" t="str">
        <f>TEXT(UsageTable[[#This Row],[Time]],"mm-dd")</f>
        <v>12-21</v>
      </c>
      <c r="H1749" s="36" t="b" cm="1">
        <f t="array" ref="H1749">OR(WEEKDAY(UsageTable[[#This Row],[Time]])={1,7},NOT(ISERROR(VLOOKUP(DATE(YEAR(UsageTable[[#This Row],[Time]]),MONTH(UsageTable[[#This Row],[Time]]),DAY(UsageTable[[#This Row],[Time]])),Holidays[Date],1,FALSE()))))</f>
        <v>0</v>
      </c>
      <c r="I17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1.89</v>
      </c>
      <c r="K17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0" spans="2:11" x14ac:dyDescent="0.3">
      <c r="B1750" s="32">
        <v>44186</v>
      </c>
      <c r="C1750" s="34">
        <v>44186.666666666664</v>
      </c>
      <c r="D1750" s="31">
        <v>1.01</v>
      </c>
      <c r="E1750" s="15"/>
      <c r="F1750" s="15"/>
      <c r="G1750" s="36" t="str">
        <f>TEXT(UsageTable[[#This Row],[Time]],"mm-dd")</f>
        <v>12-21</v>
      </c>
      <c r="H1750" s="36" t="b" cm="1">
        <f t="array" ref="H1750">OR(WEEKDAY(UsageTable[[#This Row],[Time]])={1,7},NOT(ISERROR(VLOOKUP(DATE(YEAR(UsageTable[[#This Row],[Time]]),MONTH(UsageTable[[#This Row],[Time]]),DAY(UsageTable[[#This Row],[Time]])),Holidays[Date],1,FALSE()))))</f>
        <v>0</v>
      </c>
      <c r="I17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17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1" spans="2:11" x14ac:dyDescent="0.3">
      <c r="B1751" s="32">
        <v>44186</v>
      </c>
      <c r="C1751" s="34">
        <v>44186.708333333336</v>
      </c>
      <c r="D1751" s="31">
        <v>3.05</v>
      </c>
      <c r="E1751" s="15"/>
      <c r="F1751" s="15"/>
      <c r="G1751" s="36" t="str">
        <f>TEXT(UsageTable[[#This Row],[Time]],"mm-dd")</f>
        <v>12-21</v>
      </c>
      <c r="H1751" s="36" t="b" cm="1">
        <f t="array" ref="H1751">OR(WEEKDAY(UsageTable[[#This Row],[Time]])={1,7},NOT(ISERROR(VLOOKUP(DATE(YEAR(UsageTable[[#This Row],[Time]]),MONTH(UsageTable[[#This Row],[Time]]),DAY(UsageTable[[#This Row],[Time]])),Holidays[Date],1,FALSE()))))</f>
        <v>0</v>
      </c>
      <c r="I17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3.05</v>
      </c>
    </row>
    <row r="1752" spans="2:11" x14ac:dyDescent="0.3">
      <c r="B1752" s="32">
        <v>44186</v>
      </c>
      <c r="C1752" s="34">
        <v>44186.75</v>
      </c>
      <c r="D1752" s="31">
        <v>1.48</v>
      </c>
      <c r="E1752" s="15"/>
      <c r="F1752" s="15"/>
      <c r="G1752" s="36" t="str">
        <f>TEXT(UsageTable[[#This Row],[Time]],"mm-dd")</f>
        <v>12-21</v>
      </c>
      <c r="H1752" s="36" t="b" cm="1">
        <f t="array" ref="H1752">OR(WEEKDAY(UsageTable[[#This Row],[Time]])={1,7},NOT(ISERROR(VLOOKUP(DATE(YEAR(UsageTable[[#This Row],[Time]]),MONTH(UsageTable[[#This Row],[Time]]),DAY(UsageTable[[#This Row],[Time]])),Holidays[Date],1,FALSE()))))</f>
        <v>0</v>
      </c>
      <c r="I17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1.48</v>
      </c>
    </row>
    <row r="1753" spans="2:11" x14ac:dyDescent="0.3">
      <c r="B1753" s="32">
        <v>44186</v>
      </c>
      <c r="C1753" s="34">
        <v>44186.791666666664</v>
      </c>
      <c r="D1753" s="31">
        <v>1.1200000000000001</v>
      </c>
      <c r="E1753" s="15"/>
      <c r="F1753" s="15"/>
      <c r="G1753" s="36" t="str">
        <f>TEXT(UsageTable[[#This Row],[Time]],"mm-dd")</f>
        <v>12-21</v>
      </c>
      <c r="H1753" s="36" t="b" cm="1">
        <f t="array" ref="H1753">OR(WEEKDAY(UsageTable[[#This Row],[Time]])={1,7},NOT(ISERROR(VLOOKUP(DATE(YEAR(UsageTable[[#This Row],[Time]]),MONTH(UsageTable[[#This Row],[Time]]),DAY(UsageTable[[#This Row],[Time]])),Holidays[Date],1,FALSE()))))</f>
        <v>0</v>
      </c>
      <c r="I17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17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4" spans="2:11" x14ac:dyDescent="0.3">
      <c r="B1754" s="32">
        <v>44186</v>
      </c>
      <c r="C1754" s="34">
        <v>44186.833333333336</v>
      </c>
      <c r="D1754" s="31">
        <v>4.84</v>
      </c>
      <c r="E1754" s="15"/>
      <c r="F1754" s="15"/>
      <c r="G1754" s="36" t="str">
        <f>TEXT(UsageTable[[#This Row],[Time]],"mm-dd")</f>
        <v>12-21</v>
      </c>
      <c r="H1754" s="36" t="b" cm="1">
        <f t="array" ref="H1754">OR(WEEKDAY(UsageTable[[#This Row],[Time]])={1,7},NOT(ISERROR(VLOOKUP(DATE(YEAR(UsageTable[[#This Row],[Time]]),MONTH(UsageTable[[#This Row],[Time]]),DAY(UsageTable[[#This Row],[Time]])),Holidays[Date],1,FALSE()))))</f>
        <v>0</v>
      </c>
      <c r="I17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4.84</v>
      </c>
      <c r="J17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5" spans="2:11" x14ac:dyDescent="0.3">
      <c r="B1755" s="32">
        <v>44186</v>
      </c>
      <c r="C1755" s="34">
        <v>44186.875</v>
      </c>
      <c r="D1755" s="31">
        <v>5.65</v>
      </c>
      <c r="E1755" s="15"/>
      <c r="F1755" s="15"/>
      <c r="G1755" s="36" t="str">
        <f>TEXT(UsageTable[[#This Row],[Time]],"mm-dd")</f>
        <v>12-21</v>
      </c>
      <c r="H1755" s="36" t="b" cm="1">
        <f t="array" ref="H1755">OR(WEEKDAY(UsageTable[[#This Row],[Time]])={1,7},NOT(ISERROR(VLOOKUP(DATE(YEAR(UsageTable[[#This Row],[Time]]),MONTH(UsageTable[[#This Row],[Time]]),DAY(UsageTable[[#This Row],[Time]])),Holidays[Date],1,FALSE()))))</f>
        <v>0</v>
      </c>
      <c r="I17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5.65</v>
      </c>
      <c r="J17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6" spans="2:11" x14ac:dyDescent="0.3">
      <c r="B1756" s="32">
        <v>44186</v>
      </c>
      <c r="C1756" s="34">
        <v>44186.916666666664</v>
      </c>
      <c r="D1756" s="31">
        <v>5.68</v>
      </c>
      <c r="E1756" s="15"/>
      <c r="F1756" s="15"/>
      <c r="G1756" s="36" t="str">
        <f>TEXT(UsageTable[[#This Row],[Time]],"mm-dd")</f>
        <v>12-21</v>
      </c>
      <c r="H1756" s="36" t="b" cm="1">
        <f t="array" ref="H1756">OR(WEEKDAY(UsageTable[[#This Row],[Time]])={1,7},NOT(ISERROR(VLOOKUP(DATE(YEAR(UsageTable[[#This Row],[Time]]),MONTH(UsageTable[[#This Row],[Time]]),DAY(UsageTable[[#This Row],[Time]])),Holidays[Date],1,FALSE()))))</f>
        <v>0</v>
      </c>
      <c r="I17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5.68</v>
      </c>
      <c r="J17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7" spans="2:11" x14ac:dyDescent="0.3">
      <c r="B1757" s="32">
        <v>44186</v>
      </c>
      <c r="C1757" s="34">
        <v>44186.958333333336</v>
      </c>
      <c r="D1757" s="31">
        <v>5.17</v>
      </c>
      <c r="E1757" s="15"/>
      <c r="F1757" s="15"/>
      <c r="G1757" s="36" t="str">
        <f>TEXT(UsageTable[[#This Row],[Time]],"mm-dd")</f>
        <v>12-21</v>
      </c>
      <c r="H1757" s="36" t="b" cm="1">
        <f t="array" ref="H1757">OR(WEEKDAY(UsageTable[[#This Row],[Time]])={1,7},NOT(ISERROR(VLOOKUP(DATE(YEAR(UsageTable[[#This Row],[Time]]),MONTH(UsageTable[[#This Row],[Time]]),DAY(UsageTable[[#This Row],[Time]])),Holidays[Date],1,FALSE()))))</f>
        <v>0</v>
      </c>
      <c r="I17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5.17</v>
      </c>
      <c r="J17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8" spans="2:11" x14ac:dyDescent="0.3">
      <c r="B1758" s="32">
        <v>44187</v>
      </c>
      <c r="C1758" s="34">
        <v>44187</v>
      </c>
      <c r="D1758" s="31">
        <v>2.08</v>
      </c>
      <c r="E1758" s="15"/>
      <c r="F1758" s="15"/>
      <c r="G1758" s="36" t="str">
        <f>TEXT(UsageTable[[#This Row],[Time]],"mm-dd")</f>
        <v>12-22</v>
      </c>
      <c r="H1758" s="36" t="b" cm="1">
        <f t="array" ref="H1758">OR(WEEKDAY(UsageTable[[#This Row],[Time]])={1,7},NOT(ISERROR(VLOOKUP(DATE(YEAR(UsageTable[[#This Row],[Time]]),MONTH(UsageTable[[#This Row],[Time]]),DAY(UsageTable[[#This Row],[Time]])),Holidays[Date],1,FALSE()))))</f>
        <v>0</v>
      </c>
      <c r="I17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17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59" spans="2:11" x14ac:dyDescent="0.3">
      <c r="B1759" s="32">
        <v>44187</v>
      </c>
      <c r="C1759" s="34">
        <v>44187.041666666664</v>
      </c>
      <c r="D1759" s="31">
        <v>0.56000000000000005</v>
      </c>
      <c r="E1759" s="15"/>
      <c r="F1759" s="15"/>
      <c r="G1759" s="36" t="str">
        <f>TEXT(UsageTable[[#This Row],[Time]],"mm-dd")</f>
        <v>12-22</v>
      </c>
      <c r="H1759" s="36" t="b" cm="1">
        <f t="array" ref="H1759">OR(WEEKDAY(UsageTable[[#This Row],[Time]])={1,7},NOT(ISERROR(VLOOKUP(DATE(YEAR(UsageTable[[#This Row],[Time]]),MONTH(UsageTable[[#This Row],[Time]]),DAY(UsageTable[[#This Row],[Time]])),Holidays[Date],1,FALSE()))))</f>
        <v>0</v>
      </c>
      <c r="I17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17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0" spans="2:11" x14ac:dyDescent="0.3">
      <c r="B1760" s="32">
        <v>44187</v>
      </c>
      <c r="C1760" s="34">
        <v>44187.083333333336</v>
      </c>
      <c r="D1760" s="31">
        <v>1.33</v>
      </c>
      <c r="E1760" s="15"/>
      <c r="F1760" s="15"/>
      <c r="G1760" s="36" t="str">
        <f>TEXT(UsageTable[[#This Row],[Time]],"mm-dd")</f>
        <v>12-22</v>
      </c>
      <c r="H1760" s="36" t="b" cm="1">
        <f t="array" ref="H1760">OR(WEEKDAY(UsageTable[[#This Row],[Time]])={1,7},NOT(ISERROR(VLOOKUP(DATE(YEAR(UsageTable[[#This Row],[Time]]),MONTH(UsageTable[[#This Row],[Time]]),DAY(UsageTable[[#This Row],[Time]])),Holidays[Date],1,FALSE()))))</f>
        <v>0</v>
      </c>
      <c r="I17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17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1" spans="2:11" x14ac:dyDescent="0.3">
      <c r="B1761" s="32">
        <v>44187</v>
      </c>
      <c r="C1761" s="34">
        <v>44187.125</v>
      </c>
      <c r="D1761" s="31">
        <v>0.56000000000000005</v>
      </c>
      <c r="E1761" s="15"/>
      <c r="F1761" s="15"/>
      <c r="G1761" s="36" t="str">
        <f>TEXT(UsageTable[[#This Row],[Time]],"mm-dd")</f>
        <v>12-22</v>
      </c>
      <c r="H1761" s="36" t="b" cm="1">
        <f t="array" ref="H1761">OR(WEEKDAY(UsageTable[[#This Row],[Time]])={1,7},NOT(ISERROR(VLOOKUP(DATE(YEAR(UsageTable[[#This Row],[Time]]),MONTH(UsageTable[[#This Row],[Time]]),DAY(UsageTable[[#This Row],[Time]])),Holidays[Date],1,FALSE()))))</f>
        <v>0</v>
      </c>
      <c r="I17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17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2" spans="2:11" x14ac:dyDescent="0.3">
      <c r="B1762" s="32">
        <v>44187</v>
      </c>
      <c r="C1762" s="34">
        <v>44187.166666666664</v>
      </c>
      <c r="D1762" s="31">
        <v>1.18</v>
      </c>
      <c r="E1762" s="15"/>
      <c r="F1762" s="15"/>
      <c r="G1762" s="36" t="str">
        <f>TEXT(UsageTable[[#This Row],[Time]],"mm-dd")</f>
        <v>12-22</v>
      </c>
      <c r="H1762" s="36" t="b" cm="1">
        <f t="array" ref="H1762">OR(WEEKDAY(UsageTable[[#This Row],[Time]])={1,7},NOT(ISERROR(VLOOKUP(DATE(YEAR(UsageTable[[#This Row],[Time]]),MONTH(UsageTable[[#This Row],[Time]]),DAY(UsageTable[[#This Row],[Time]])),Holidays[Date],1,FALSE()))))</f>
        <v>0</v>
      </c>
      <c r="I17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17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3" spans="2:11" x14ac:dyDescent="0.3">
      <c r="B1763" s="32">
        <v>44187</v>
      </c>
      <c r="C1763" s="34">
        <v>44187.208333333336</v>
      </c>
      <c r="D1763" s="31">
        <v>1.01</v>
      </c>
      <c r="E1763" s="15"/>
      <c r="F1763" s="15"/>
      <c r="G1763" s="36" t="str">
        <f>TEXT(UsageTable[[#This Row],[Time]],"mm-dd")</f>
        <v>12-22</v>
      </c>
      <c r="H1763" s="36" t="b" cm="1">
        <f t="array" ref="H1763">OR(WEEKDAY(UsageTable[[#This Row],[Time]])={1,7},NOT(ISERROR(VLOOKUP(DATE(YEAR(UsageTable[[#This Row],[Time]]),MONTH(UsageTable[[#This Row],[Time]]),DAY(UsageTable[[#This Row],[Time]])),Holidays[Date],1,FALSE()))))</f>
        <v>0</v>
      </c>
      <c r="I17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7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4" spans="2:11" x14ac:dyDescent="0.3">
      <c r="B1764" s="32">
        <v>44187</v>
      </c>
      <c r="C1764" s="34">
        <v>44187.25</v>
      </c>
      <c r="D1764" s="31">
        <v>1.1299999999999999</v>
      </c>
      <c r="E1764" s="15"/>
      <c r="F1764" s="15"/>
      <c r="G1764" s="36" t="str">
        <f>TEXT(UsageTable[[#This Row],[Time]],"mm-dd")</f>
        <v>12-22</v>
      </c>
      <c r="H1764" s="36" t="b" cm="1">
        <f t="array" ref="H1764">OR(WEEKDAY(UsageTable[[#This Row],[Time]])={1,7},NOT(ISERROR(VLOOKUP(DATE(YEAR(UsageTable[[#This Row],[Time]]),MONTH(UsageTable[[#This Row],[Time]]),DAY(UsageTable[[#This Row],[Time]])),Holidays[Date],1,FALSE()))))</f>
        <v>0</v>
      </c>
      <c r="I17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7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65" spans="2:11" x14ac:dyDescent="0.3">
      <c r="B1765" s="32">
        <v>44187</v>
      </c>
      <c r="C1765" s="34">
        <v>44187.291666666664</v>
      </c>
      <c r="D1765" s="31">
        <v>2.09</v>
      </c>
      <c r="E1765" s="15"/>
      <c r="F1765" s="15"/>
      <c r="G1765" s="36" t="str">
        <f>TEXT(UsageTable[[#This Row],[Time]],"mm-dd")</f>
        <v>12-22</v>
      </c>
      <c r="H1765" s="36" t="b" cm="1">
        <f t="array" ref="H1765">OR(WEEKDAY(UsageTable[[#This Row],[Time]])={1,7},NOT(ISERROR(VLOOKUP(DATE(YEAR(UsageTable[[#This Row],[Time]]),MONTH(UsageTable[[#This Row],[Time]]),DAY(UsageTable[[#This Row],[Time]])),Holidays[Date],1,FALSE()))))</f>
        <v>0</v>
      </c>
      <c r="I17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2.09</v>
      </c>
    </row>
    <row r="1766" spans="2:11" x14ac:dyDescent="0.3">
      <c r="B1766" s="32">
        <v>44187</v>
      </c>
      <c r="C1766" s="34">
        <v>44187.333333333336</v>
      </c>
      <c r="D1766" s="31">
        <v>3.1</v>
      </c>
      <c r="E1766" s="15"/>
      <c r="F1766" s="15"/>
      <c r="G1766" s="36" t="str">
        <f>TEXT(UsageTable[[#This Row],[Time]],"mm-dd")</f>
        <v>12-22</v>
      </c>
      <c r="H1766" s="36" t="b" cm="1">
        <f t="array" ref="H1766">OR(WEEKDAY(UsageTable[[#This Row],[Time]])={1,7},NOT(ISERROR(VLOOKUP(DATE(YEAR(UsageTable[[#This Row],[Time]]),MONTH(UsageTable[[#This Row],[Time]]),DAY(UsageTable[[#This Row],[Time]])),Holidays[Date],1,FALSE()))))</f>
        <v>0</v>
      </c>
      <c r="I17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v>
      </c>
    </row>
    <row r="1767" spans="2:11" x14ac:dyDescent="0.3">
      <c r="B1767" s="32">
        <v>44187</v>
      </c>
      <c r="C1767" s="34">
        <v>44187.375</v>
      </c>
      <c r="D1767" s="31">
        <v>3.02</v>
      </c>
      <c r="E1767" s="15"/>
      <c r="F1767" s="15"/>
      <c r="G1767" s="36" t="str">
        <f>TEXT(UsageTable[[#This Row],[Time]],"mm-dd")</f>
        <v>12-22</v>
      </c>
      <c r="H1767" s="36" t="b" cm="1">
        <f t="array" ref="H1767">OR(WEEKDAY(UsageTable[[#This Row],[Time]])={1,7},NOT(ISERROR(VLOOKUP(DATE(YEAR(UsageTable[[#This Row],[Time]]),MONTH(UsageTable[[#This Row],[Time]]),DAY(UsageTable[[#This Row],[Time]])),Holidays[Date],1,FALSE()))))</f>
        <v>0</v>
      </c>
      <c r="I17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3.02</v>
      </c>
    </row>
    <row r="1768" spans="2:11" x14ac:dyDescent="0.3">
      <c r="B1768" s="32">
        <v>44187</v>
      </c>
      <c r="C1768" s="34">
        <v>44187.416666666664</v>
      </c>
      <c r="D1768" s="31">
        <v>2.06</v>
      </c>
      <c r="E1768" s="15"/>
      <c r="F1768" s="15"/>
      <c r="G1768" s="36" t="str">
        <f>TEXT(UsageTable[[#This Row],[Time]],"mm-dd")</f>
        <v>12-22</v>
      </c>
      <c r="H1768" s="36" t="b" cm="1">
        <f t="array" ref="H1768">OR(WEEKDAY(UsageTable[[#This Row],[Time]])={1,7},NOT(ISERROR(VLOOKUP(DATE(YEAR(UsageTable[[#This Row],[Time]]),MONTH(UsageTable[[#This Row],[Time]]),DAY(UsageTable[[#This Row],[Time]])),Holidays[Date],1,FALSE()))))</f>
        <v>0</v>
      </c>
      <c r="I17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2.06</v>
      </c>
    </row>
    <row r="1769" spans="2:11" x14ac:dyDescent="0.3">
      <c r="B1769" s="32">
        <v>44187</v>
      </c>
      <c r="C1769" s="34">
        <v>44187.458333333336</v>
      </c>
      <c r="D1769" s="31">
        <v>2.0699999999999998</v>
      </c>
      <c r="E1769" s="15"/>
      <c r="F1769" s="15"/>
      <c r="G1769" s="36" t="str">
        <f>TEXT(UsageTable[[#This Row],[Time]],"mm-dd")</f>
        <v>12-22</v>
      </c>
      <c r="H1769" s="36" t="b" cm="1">
        <f t="array" ref="H1769">OR(WEEKDAY(UsageTable[[#This Row],[Time]])={1,7},NOT(ISERROR(VLOOKUP(DATE(YEAR(UsageTable[[#This Row],[Time]]),MONTH(UsageTable[[#This Row],[Time]]),DAY(UsageTable[[#This Row],[Time]])),Holidays[Date],1,FALSE()))))</f>
        <v>0</v>
      </c>
      <c r="I17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2.0699999999999998</v>
      </c>
      <c r="K17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0" spans="2:11" x14ac:dyDescent="0.3">
      <c r="B1770" s="32">
        <v>44187</v>
      </c>
      <c r="C1770" s="34">
        <v>44187.5</v>
      </c>
      <c r="D1770" s="31">
        <v>2.39</v>
      </c>
      <c r="E1770" s="15"/>
      <c r="F1770" s="15"/>
      <c r="G1770" s="36" t="str">
        <f>TEXT(UsageTable[[#This Row],[Time]],"mm-dd")</f>
        <v>12-22</v>
      </c>
      <c r="H1770" s="36" t="b" cm="1">
        <f t="array" ref="H1770">OR(WEEKDAY(UsageTable[[#This Row],[Time]])={1,7},NOT(ISERROR(VLOOKUP(DATE(YEAR(UsageTable[[#This Row],[Time]]),MONTH(UsageTable[[#This Row],[Time]]),DAY(UsageTable[[#This Row],[Time]])),Holidays[Date],1,FALSE()))))</f>
        <v>0</v>
      </c>
      <c r="I17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2.39</v>
      </c>
      <c r="K17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1" spans="2:11" x14ac:dyDescent="0.3">
      <c r="B1771" s="32">
        <v>44187</v>
      </c>
      <c r="C1771" s="34">
        <v>44187.541666666664</v>
      </c>
      <c r="D1771" s="31">
        <v>6.3</v>
      </c>
      <c r="E1771" s="15"/>
      <c r="F1771" s="15"/>
      <c r="G1771" s="36" t="str">
        <f>TEXT(UsageTable[[#This Row],[Time]],"mm-dd")</f>
        <v>12-22</v>
      </c>
      <c r="H1771" s="36" t="b" cm="1">
        <f t="array" ref="H1771">OR(WEEKDAY(UsageTable[[#This Row],[Time]])={1,7},NOT(ISERROR(VLOOKUP(DATE(YEAR(UsageTable[[#This Row],[Time]]),MONTH(UsageTable[[#This Row],[Time]]),DAY(UsageTable[[#This Row],[Time]])),Holidays[Date],1,FALSE()))))</f>
        <v>0</v>
      </c>
      <c r="I17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6.3</v>
      </c>
      <c r="K17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2" spans="2:11" x14ac:dyDescent="0.3">
      <c r="B1772" s="32">
        <v>44187</v>
      </c>
      <c r="C1772" s="34">
        <v>44187.583333333336</v>
      </c>
      <c r="D1772" s="31">
        <v>1.86</v>
      </c>
      <c r="E1772" s="15"/>
      <c r="F1772" s="15"/>
      <c r="G1772" s="36" t="str">
        <f>TEXT(UsageTable[[#This Row],[Time]],"mm-dd")</f>
        <v>12-22</v>
      </c>
      <c r="H1772" s="36" t="b" cm="1">
        <f t="array" ref="H1772">OR(WEEKDAY(UsageTable[[#This Row],[Time]])={1,7},NOT(ISERROR(VLOOKUP(DATE(YEAR(UsageTable[[#This Row],[Time]]),MONTH(UsageTable[[#This Row],[Time]]),DAY(UsageTable[[#This Row],[Time]])),Holidays[Date],1,FALSE()))))</f>
        <v>0</v>
      </c>
      <c r="I17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1.86</v>
      </c>
      <c r="K17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3" spans="2:11" x14ac:dyDescent="0.3">
      <c r="B1773" s="32">
        <v>44187</v>
      </c>
      <c r="C1773" s="34">
        <v>44187.625</v>
      </c>
      <c r="D1773" s="31">
        <v>2.86</v>
      </c>
      <c r="E1773" s="15"/>
      <c r="F1773" s="15"/>
      <c r="G1773" s="36" t="str">
        <f>TEXT(UsageTable[[#This Row],[Time]],"mm-dd")</f>
        <v>12-22</v>
      </c>
      <c r="H1773" s="36" t="b" cm="1">
        <f t="array" ref="H1773">OR(WEEKDAY(UsageTable[[#This Row],[Time]])={1,7},NOT(ISERROR(VLOOKUP(DATE(YEAR(UsageTable[[#This Row],[Time]]),MONTH(UsageTable[[#This Row],[Time]]),DAY(UsageTable[[#This Row],[Time]])),Holidays[Date],1,FALSE()))))</f>
        <v>0</v>
      </c>
      <c r="I17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2.86</v>
      </c>
      <c r="K17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4" spans="2:11" x14ac:dyDescent="0.3">
      <c r="B1774" s="32">
        <v>44187</v>
      </c>
      <c r="C1774" s="34">
        <v>44187.666666666664</v>
      </c>
      <c r="D1774" s="31">
        <v>3.53</v>
      </c>
      <c r="E1774" s="15"/>
      <c r="F1774" s="15"/>
      <c r="G1774" s="36" t="str">
        <f>TEXT(UsageTable[[#This Row],[Time]],"mm-dd")</f>
        <v>12-22</v>
      </c>
      <c r="H1774" s="36" t="b" cm="1">
        <f t="array" ref="H1774">OR(WEEKDAY(UsageTable[[#This Row],[Time]])={1,7},NOT(ISERROR(VLOOKUP(DATE(YEAR(UsageTable[[#This Row],[Time]]),MONTH(UsageTable[[#This Row],[Time]]),DAY(UsageTable[[#This Row],[Time]])),Holidays[Date],1,FALSE()))))</f>
        <v>0</v>
      </c>
      <c r="I17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3.53</v>
      </c>
      <c r="K17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5" spans="2:11" x14ac:dyDescent="0.3">
      <c r="B1775" s="32">
        <v>44187</v>
      </c>
      <c r="C1775" s="34">
        <v>44187.708333333336</v>
      </c>
      <c r="D1775" s="31">
        <v>1.8</v>
      </c>
      <c r="E1775" s="15"/>
      <c r="F1775" s="15"/>
      <c r="G1775" s="36" t="str">
        <f>TEXT(UsageTable[[#This Row],[Time]],"mm-dd")</f>
        <v>12-22</v>
      </c>
      <c r="H1775" s="36" t="b" cm="1">
        <f t="array" ref="H1775">OR(WEEKDAY(UsageTable[[#This Row],[Time]])={1,7},NOT(ISERROR(VLOOKUP(DATE(YEAR(UsageTable[[#This Row],[Time]]),MONTH(UsageTable[[#This Row],[Time]]),DAY(UsageTable[[#This Row],[Time]])),Holidays[Date],1,FALSE()))))</f>
        <v>0</v>
      </c>
      <c r="I17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1776" spans="2:11" x14ac:dyDescent="0.3">
      <c r="B1776" s="32">
        <v>44187</v>
      </c>
      <c r="C1776" s="34">
        <v>44187.75</v>
      </c>
      <c r="D1776" s="31">
        <v>1.2</v>
      </c>
      <c r="E1776" s="15"/>
      <c r="F1776" s="15"/>
      <c r="G1776" s="36" t="str">
        <f>TEXT(UsageTable[[#This Row],[Time]],"mm-dd")</f>
        <v>12-22</v>
      </c>
      <c r="H1776" s="36" t="b" cm="1">
        <f t="array" ref="H1776">OR(WEEKDAY(UsageTable[[#This Row],[Time]])={1,7},NOT(ISERROR(VLOOKUP(DATE(YEAR(UsageTable[[#This Row],[Time]]),MONTH(UsageTable[[#This Row],[Time]]),DAY(UsageTable[[#This Row],[Time]])),Holidays[Date],1,FALSE()))))</f>
        <v>0</v>
      </c>
      <c r="I17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v>
      </c>
    </row>
    <row r="1777" spans="2:11" x14ac:dyDescent="0.3">
      <c r="B1777" s="32">
        <v>44187</v>
      </c>
      <c r="C1777" s="34">
        <v>44187.791666666664</v>
      </c>
      <c r="D1777" s="31">
        <v>1.1299999999999999</v>
      </c>
      <c r="E1777" s="15"/>
      <c r="F1777" s="15"/>
      <c r="G1777" s="36" t="str">
        <f>TEXT(UsageTable[[#This Row],[Time]],"mm-dd")</f>
        <v>12-22</v>
      </c>
      <c r="H1777" s="36" t="b" cm="1">
        <f t="array" ref="H1777">OR(WEEKDAY(UsageTable[[#This Row],[Time]])={1,7},NOT(ISERROR(VLOOKUP(DATE(YEAR(UsageTable[[#This Row],[Time]]),MONTH(UsageTable[[#This Row],[Time]]),DAY(UsageTable[[#This Row],[Time]])),Holidays[Date],1,FALSE()))))</f>
        <v>0</v>
      </c>
      <c r="I17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17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8" spans="2:11" x14ac:dyDescent="0.3">
      <c r="B1778" s="32">
        <v>44187</v>
      </c>
      <c r="C1778" s="34">
        <v>44187.833333333336</v>
      </c>
      <c r="D1778" s="31">
        <v>2.31</v>
      </c>
      <c r="E1778" s="15"/>
      <c r="F1778" s="15"/>
      <c r="G1778" s="36" t="str">
        <f>TEXT(UsageTable[[#This Row],[Time]],"mm-dd")</f>
        <v>12-22</v>
      </c>
      <c r="H1778" s="36" t="b" cm="1">
        <f t="array" ref="H1778">OR(WEEKDAY(UsageTable[[#This Row],[Time]])={1,7},NOT(ISERROR(VLOOKUP(DATE(YEAR(UsageTable[[#This Row],[Time]]),MONTH(UsageTable[[#This Row],[Time]]),DAY(UsageTable[[#This Row],[Time]])),Holidays[Date],1,FALSE()))))</f>
        <v>0</v>
      </c>
      <c r="I17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v>
      </c>
      <c r="J17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79" spans="2:11" x14ac:dyDescent="0.3">
      <c r="B1779" s="32">
        <v>44187</v>
      </c>
      <c r="C1779" s="34">
        <v>44187.875</v>
      </c>
      <c r="D1779" s="31">
        <v>2.85</v>
      </c>
      <c r="E1779" s="15"/>
      <c r="F1779" s="15"/>
      <c r="G1779" s="36" t="str">
        <f>TEXT(UsageTable[[#This Row],[Time]],"mm-dd")</f>
        <v>12-22</v>
      </c>
      <c r="H1779" s="36" t="b" cm="1">
        <f t="array" ref="H1779">OR(WEEKDAY(UsageTable[[#This Row],[Time]])={1,7},NOT(ISERROR(VLOOKUP(DATE(YEAR(UsageTable[[#This Row],[Time]]),MONTH(UsageTable[[#This Row],[Time]]),DAY(UsageTable[[#This Row],[Time]])),Holidays[Date],1,FALSE()))))</f>
        <v>0</v>
      </c>
      <c r="I17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2.85</v>
      </c>
      <c r="J17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0" spans="2:11" x14ac:dyDescent="0.3">
      <c r="B1780" s="32">
        <v>44187</v>
      </c>
      <c r="C1780" s="34">
        <v>44187.916666666664</v>
      </c>
      <c r="D1780" s="31">
        <v>2.48</v>
      </c>
      <c r="E1780" s="15"/>
      <c r="F1780" s="15"/>
      <c r="G1780" s="36" t="str">
        <f>TEXT(UsageTable[[#This Row],[Time]],"mm-dd")</f>
        <v>12-22</v>
      </c>
      <c r="H1780" s="36" t="b" cm="1">
        <f t="array" ref="H1780">OR(WEEKDAY(UsageTable[[#This Row],[Time]])={1,7},NOT(ISERROR(VLOOKUP(DATE(YEAR(UsageTable[[#This Row],[Time]]),MONTH(UsageTable[[#This Row],[Time]]),DAY(UsageTable[[#This Row],[Time]])),Holidays[Date],1,FALSE()))))</f>
        <v>0</v>
      </c>
      <c r="I17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2.48</v>
      </c>
      <c r="J17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1" spans="2:11" x14ac:dyDescent="0.3">
      <c r="B1781" s="26">
        <v>44187</v>
      </c>
      <c r="C1781" s="33">
        <v>44187.958333333336</v>
      </c>
      <c r="D1781" s="28">
        <v>1.01</v>
      </c>
      <c r="E1781" s="15"/>
      <c r="F1781" s="15"/>
      <c r="G1781" s="36" t="str">
        <f>TEXT(UsageTable[[#This Row],[Time]],"mm-dd")</f>
        <v>12-22</v>
      </c>
      <c r="H1781" s="36" t="b" cm="1">
        <f t="array" ref="H1781">OR(WEEKDAY(UsageTable[[#This Row],[Time]])={1,7},NOT(ISERROR(VLOOKUP(DATE(YEAR(UsageTable[[#This Row],[Time]]),MONTH(UsageTable[[#This Row],[Time]]),DAY(UsageTable[[#This Row],[Time]])),Holidays[Date],1,FALSE()))))</f>
        <v>0</v>
      </c>
      <c r="I17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7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2" spans="2:11" x14ac:dyDescent="0.3">
      <c r="B1782" s="29">
        <v>44188</v>
      </c>
      <c r="C1782" s="34">
        <v>44188</v>
      </c>
      <c r="D1782" s="31">
        <v>1.17</v>
      </c>
      <c r="E1782" s="15"/>
      <c r="F1782" s="15"/>
      <c r="G1782" s="36" t="str">
        <f>TEXT(UsageTable[[#This Row],[Time]],"mm-dd")</f>
        <v>12-23</v>
      </c>
      <c r="H1782" s="36" t="b" cm="1">
        <f t="array" ref="H1782">OR(WEEKDAY(UsageTable[[#This Row],[Time]])={1,7},NOT(ISERROR(VLOOKUP(DATE(YEAR(UsageTable[[#This Row],[Time]]),MONTH(UsageTable[[#This Row],[Time]]),DAY(UsageTable[[#This Row],[Time]])),Holidays[Date],1,FALSE()))))</f>
        <v>0</v>
      </c>
      <c r="I17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17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3" spans="2:11" x14ac:dyDescent="0.3">
      <c r="B1783" s="26">
        <v>44188</v>
      </c>
      <c r="C1783" s="33">
        <v>44188.041666666664</v>
      </c>
      <c r="D1783" s="28">
        <v>1.17</v>
      </c>
      <c r="E1783" s="15"/>
      <c r="F1783" s="15"/>
      <c r="G1783" s="36" t="str">
        <f>TEXT(UsageTable[[#This Row],[Time]],"mm-dd")</f>
        <v>12-23</v>
      </c>
      <c r="H1783" s="36" t="b" cm="1">
        <f t="array" ref="H1783">OR(WEEKDAY(UsageTable[[#This Row],[Time]])={1,7},NOT(ISERROR(VLOOKUP(DATE(YEAR(UsageTable[[#This Row],[Time]]),MONTH(UsageTable[[#This Row],[Time]]),DAY(UsageTable[[#This Row],[Time]])),Holidays[Date],1,FALSE()))))</f>
        <v>0</v>
      </c>
      <c r="I17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17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4" spans="2:11" x14ac:dyDescent="0.3">
      <c r="B1784" s="29">
        <v>44188</v>
      </c>
      <c r="C1784" s="34">
        <v>44188.083333333336</v>
      </c>
      <c r="D1784" s="31">
        <v>0.32</v>
      </c>
      <c r="E1784" s="15"/>
      <c r="F1784" s="15"/>
      <c r="G1784" s="36" t="str">
        <f>TEXT(UsageTable[[#This Row],[Time]],"mm-dd")</f>
        <v>12-23</v>
      </c>
      <c r="H1784" s="36" t="b" cm="1">
        <f t="array" ref="H1784">OR(WEEKDAY(UsageTable[[#This Row],[Time]])={1,7},NOT(ISERROR(VLOOKUP(DATE(YEAR(UsageTable[[#This Row],[Time]]),MONTH(UsageTable[[#This Row],[Time]]),DAY(UsageTable[[#This Row],[Time]])),Holidays[Date],1,FALSE()))))</f>
        <v>0</v>
      </c>
      <c r="I17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7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5" spans="2:11" x14ac:dyDescent="0.3">
      <c r="B1785" s="26">
        <v>44188</v>
      </c>
      <c r="C1785" s="33">
        <v>44188.125</v>
      </c>
      <c r="D1785" s="28">
        <v>0.4</v>
      </c>
      <c r="E1785" s="15"/>
      <c r="F1785" s="15"/>
      <c r="G1785" s="36" t="str">
        <f>TEXT(UsageTable[[#This Row],[Time]],"mm-dd")</f>
        <v>12-23</v>
      </c>
      <c r="H1785" s="36" t="b" cm="1">
        <f t="array" ref="H1785">OR(WEEKDAY(UsageTable[[#This Row],[Time]])={1,7},NOT(ISERROR(VLOOKUP(DATE(YEAR(UsageTable[[#This Row],[Time]]),MONTH(UsageTable[[#This Row],[Time]]),DAY(UsageTable[[#This Row],[Time]])),Holidays[Date],1,FALSE()))))</f>
        <v>0</v>
      </c>
      <c r="I17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7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6" spans="2:11" x14ac:dyDescent="0.3">
      <c r="B1786" s="29">
        <v>44188</v>
      </c>
      <c r="C1786" s="34">
        <v>44188.166666666664</v>
      </c>
      <c r="D1786" s="31">
        <v>0.76</v>
      </c>
      <c r="E1786" s="15"/>
      <c r="F1786" s="15"/>
      <c r="G1786" s="36" t="str">
        <f>TEXT(UsageTable[[#This Row],[Time]],"mm-dd")</f>
        <v>12-23</v>
      </c>
      <c r="H1786" s="36" t="b" cm="1">
        <f t="array" ref="H1786">OR(WEEKDAY(UsageTable[[#This Row],[Time]])={1,7},NOT(ISERROR(VLOOKUP(DATE(YEAR(UsageTable[[#This Row],[Time]]),MONTH(UsageTable[[#This Row],[Time]]),DAY(UsageTable[[#This Row],[Time]])),Holidays[Date],1,FALSE()))))</f>
        <v>0</v>
      </c>
      <c r="I17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7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7" spans="2:11" x14ac:dyDescent="0.3">
      <c r="B1787" s="26">
        <v>44188</v>
      </c>
      <c r="C1787" s="33">
        <v>44188.208333333336</v>
      </c>
      <c r="D1787" s="28">
        <v>1.54</v>
      </c>
      <c r="E1787" s="15"/>
      <c r="F1787" s="15"/>
      <c r="G1787" s="36" t="str">
        <f>TEXT(UsageTable[[#This Row],[Time]],"mm-dd")</f>
        <v>12-23</v>
      </c>
      <c r="H1787" s="36" t="b" cm="1">
        <f t="array" ref="H1787">OR(WEEKDAY(UsageTable[[#This Row],[Time]])={1,7},NOT(ISERROR(VLOOKUP(DATE(YEAR(UsageTable[[#This Row],[Time]]),MONTH(UsageTable[[#This Row],[Time]]),DAY(UsageTable[[#This Row],[Time]])),Holidays[Date],1,FALSE()))))</f>
        <v>0</v>
      </c>
      <c r="I17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17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8" spans="2:11" x14ac:dyDescent="0.3">
      <c r="B1788" s="29">
        <v>44188</v>
      </c>
      <c r="C1788" s="34">
        <v>44188.25</v>
      </c>
      <c r="D1788" s="31">
        <v>0.98</v>
      </c>
      <c r="E1788" s="15"/>
      <c r="F1788" s="15"/>
      <c r="G1788" s="36" t="str">
        <f>TEXT(UsageTable[[#This Row],[Time]],"mm-dd")</f>
        <v>12-23</v>
      </c>
      <c r="H1788" s="36" t="b" cm="1">
        <f t="array" ref="H1788">OR(WEEKDAY(UsageTable[[#This Row],[Time]])={1,7},NOT(ISERROR(VLOOKUP(DATE(YEAR(UsageTable[[#This Row],[Time]]),MONTH(UsageTable[[#This Row],[Time]]),DAY(UsageTable[[#This Row],[Time]])),Holidays[Date],1,FALSE()))))</f>
        <v>0</v>
      </c>
      <c r="I17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17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89" spans="2:11" x14ac:dyDescent="0.3">
      <c r="B1789" s="26">
        <v>44188</v>
      </c>
      <c r="C1789" s="33">
        <v>44188.291666666664</v>
      </c>
      <c r="D1789" s="28">
        <v>1.8</v>
      </c>
      <c r="E1789" s="15"/>
      <c r="F1789" s="15"/>
      <c r="G1789" s="36" t="str">
        <f>TEXT(UsageTable[[#This Row],[Time]],"mm-dd")</f>
        <v>12-23</v>
      </c>
      <c r="H1789" s="36" t="b" cm="1">
        <f t="array" ref="H1789">OR(WEEKDAY(UsageTable[[#This Row],[Time]])={1,7},NOT(ISERROR(VLOOKUP(DATE(YEAR(UsageTable[[#This Row],[Time]]),MONTH(UsageTable[[#This Row],[Time]]),DAY(UsageTable[[#This Row],[Time]])),Holidays[Date],1,FALSE()))))</f>
        <v>0</v>
      </c>
      <c r="I17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1790" spans="2:11" x14ac:dyDescent="0.3">
      <c r="B1790" s="29">
        <v>44188</v>
      </c>
      <c r="C1790" s="34">
        <v>44188.333333333336</v>
      </c>
      <c r="D1790" s="31">
        <v>2.78</v>
      </c>
      <c r="E1790" s="15"/>
      <c r="F1790" s="15"/>
      <c r="G1790" s="36" t="str">
        <f>TEXT(UsageTable[[#This Row],[Time]],"mm-dd")</f>
        <v>12-23</v>
      </c>
      <c r="H1790" s="36" t="b" cm="1">
        <f t="array" ref="H1790">OR(WEEKDAY(UsageTable[[#This Row],[Time]])={1,7},NOT(ISERROR(VLOOKUP(DATE(YEAR(UsageTable[[#This Row],[Time]]),MONTH(UsageTable[[#This Row],[Time]]),DAY(UsageTable[[#This Row],[Time]])),Holidays[Date],1,FALSE()))))</f>
        <v>0</v>
      </c>
      <c r="I17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2.78</v>
      </c>
    </row>
    <row r="1791" spans="2:11" x14ac:dyDescent="0.3">
      <c r="B1791" s="26">
        <v>44188</v>
      </c>
      <c r="C1791" s="33">
        <v>44188.375</v>
      </c>
      <c r="D1791" s="28">
        <v>6.14</v>
      </c>
      <c r="E1791" s="15"/>
      <c r="F1791" s="15"/>
      <c r="G1791" s="36" t="str">
        <f>TEXT(UsageTable[[#This Row],[Time]],"mm-dd")</f>
        <v>12-23</v>
      </c>
      <c r="H1791" s="36" t="b" cm="1">
        <f t="array" ref="H1791">OR(WEEKDAY(UsageTable[[#This Row],[Time]])={1,7},NOT(ISERROR(VLOOKUP(DATE(YEAR(UsageTable[[#This Row],[Time]]),MONTH(UsageTable[[#This Row],[Time]]),DAY(UsageTable[[#This Row],[Time]])),Holidays[Date],1,FALSE()))))</f>
        <v>0</v>
      </c>
      <c r="I17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6.14</v>
      </c>
    </row>
    <row r="1792" spans="2:11" x14ac:dyDescent="0.3">
      <c r="B1792" s="29">
        <v>44188</v>
      </c>
      <c r="C1792" s="34">
        <v>44188.416666666664</v>
      </c>
      <c r="D1792" s="31">
        <v>1.54</v>
      </c>
      <c r="E1792" s="15"/>
      <c r="F1792" s="15"/>
      <c r="G1792" s="36" t="str">
        <f>TEXT(UsageTable[[#This Row],[Time]],"mm-dd")</f>
        <v>12-23</v>
      </c>
      <c r="H1792" s="36" t="b" cm="1">
        <f t="array" ref="H1792">OR(WEEKDAY(UsageTable[[#This Row],[Time]])={1,7},NOT(ISERROR(VLOOKUP(DATE(YEAR(UsageTable[[#This Row],[Time]]),MONTH(UsageTable[[#This Row],[Time]]),DAY(UsageTable[[#This Row],[Time]])),Holidays[Date],1,FALSE()))))</f>
        <v>0</v>
      </c>
      <c r="I17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1.54</v>
      </c>
    </row>
    <row r="1793" spans="2:11" x14ac:dyDescent="0.3">
      <c r="B1793" s="26">
        <v>44188</v>
      </c>
      <c r="C1793" s="33">
        <v>44188.458333333336</v>
      </c>
      <c r="D1793" s="28">
        <v>1.71</v>
      </c>
      <c r="E1793" s="15"/>
      <c r="F1793" s="15"/>
      <c r="G1793" s="36" t="str">
        <f>TEXT(UsageTable[[#This Row],[Time]],"mm-dd")</f>
        <v>12-23</v>
      </c>
      <c r="H1793" s="36" t="b" cm="1">
        <f t="array" ref="H1793">OR(WEEKDAY(UsageTable[[#This Row],[Time]])={1,7},NOT(ISERROR(VLOOKUP(DATE(YEAR(UsageTable[[#This Row],[Time]]),MONTH(UsageTable[[#This Row],[Time]]),DAY(UsageTable[[#This Row],[Time]])),Holidays[Date],1,FALSE()))))</f>
        <v>0</v>
      </c>
      <c r="I17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1.71</v>
      </c>
      <c r="K17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4" spans="2:11" x14ac:dyDescent="0.3">
      <c r="B1794" s="29">
        <v>44188</v>
      </c>
      <c r="C1794" s="34">
        <v>44188.5</v>
      </c>
      <c r="D1794" s="31">
        <v>1.32</v>
      </c>
      <c r="E1794" s="15"/>
      <c r="F1794" s="15"/>
      <c r="G1794" s="36" t="str">
        <f>TEXT(UsageTable[[#This Row],[Time]],"mm-dd")</f>
        <v>12-23</v>
      </c>
      <c r="H1794" s="36" t="b" cm="1">
        <f t="array" ref="H1794">OR(WEEKDAY(UsageTable[[#This Row],[Time]])={1,7},NOT(ISERROR(VLOOKUP(DATE(YEAR(UsageTable[[#This Row],[Time]]),MONTH(UsageTable[[#This Row],[Time]]),DAY(UsageTable[[#This Row],[Time]])),Holidays[Date],1,FALSE()))))</f>
        <v>0</v>
      </c>
      <c r="I17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1.32</v>
      </c>
      <c r="K17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5" spans="2:11" x14ac:dyDescent="0.3">
      <c r="B1795" s="26">
        <v>44188</v>
      </c>
      <c r="C1795" s="33">
        <v>44188.541666666664</v>
      </c>
      <c r="D1795" s="28">
        <v>2.39</v>
      </c>
      <c r="E1795" s="15"/>
      <c r="F1795" s="15"/>
      <c r="G1795" s="36" t="str">
        <f>TEXT(UsageTable[[#This Row],[Time]],"mm-dd")</f>
        <v>12-23</v>
      </c>
      <c r="H1795" s="36" t="b" cm="1">
        <f t="array" ref="H1795">OR(WEEKDAY(UsageTable[[#This Row],[Time]])={1,7},NOT(ISERROR(VLOOKUP(DATE(YEAR(UsageTable[[#This Row],[Time]]),MONTH(UsageTable[[#This Row],[Time]]),DAY(UsageTable[[#This Row],[Time]])),Holidays[Date],1,FALSE()))))</f>
        <v>0</v>
      </c>
      <c r="I17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2.39</v>
      </c>
      <c r="K17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6" spans="2:11" x14ac:dyDescent="0.3">
      <c r="B1796" s="29">
        <v>44188</v>
      </c>
      <c r="C1796" s="34">
        <v>44188.583333333336</v>
      </c>
      <c r="D1796" s="31">
        <v>3.81</v>
      </c>
      <c r="E1796" s="15"/>
      <c r="F1796" s="15"/>
      <c r="G1796" s="36" t="str">
        <f>TEXT(UsageTable[[#This Row],[Time]],"mm-dd")</f>
        <v>12-23</v>
      </c>
      <c r="H1796" s="36" t="b" cm="1">
        <f t="array" ref="H1796">OR(WEEKDAY(UsageTable[[#This Row],[Time]])={1,7},NOT(ISERROR(VLOOKUP(DATE(YEAR(UsageTable[[#This Row],[Time]]),MONTH(UsageTable[[#This Row],[Time]]),DAY(UsageTable[[#This Row],[Time]])),Holidays[Date],1,FALSE()))))</f>
        <v>0</v>
      </c>
      <c r="I17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3.81</v>
      </c>
      <c r="K17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7" spans="2:11" x14ac:dyDescent="0.3">
      <c r="B1797" s="26">
        <v>44188</v>
      </c>
      <c r="C1797" s="33">
        <v>44188.625</v>
      </c>
      <c r="D1797" s="28">
        <v>2.74</v>
      </c>
      <c r="E1797" s="15"/>
      <c r="F1797" s="15"/>
      <c r="G1797" s="36" t="str">
        <f>TEXT(UsageTable[[#This Row],[Time]],"mm-dd")</f>
        <v>12-23</v>
      </c>
      <c r="H1797" s="36" t="b" cm="1">
        <f t="array" ref="H1797">OR(WEEKDAY(UsageTable[[#This Row],[Time]])={1,7},NOT(ISERROR(VLOOKUP(DATE(YEAR(UsageTable[[#This Row],[Time]]),MONTH(UsageTable[[#This Row],[Time]]),DAY(UsageTable[[#This Row],[Time]])),Holidays[Date],1,FALSE()))))</f>
        <v>0</v>
      </c>
      <c r="I17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2.74</v>
      </c>
      <c r="K17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8" spans="2:11" x14ac:dyDescent="0.3">
      <c r="B1798" s="29">
        <v>44188</v>
      </c>
      <c r="C1798" s="34">
        <v>44188.666666666664</v>
      </c>
      <c r="D1798" s="31">
        <v>2.19</v>
      </c>
      <c r="E1798" s="15"/>
      <c r="F1798" s="15"/>
      <c r="G1798" s="36" t="str">
        <f>TEXT(UsageTable[[#This Row],[Time]],"mm-dd")</f>
        <v>12-23</v>
      </c>
      <c r="H1798" s="36" t="b" cm="1">
        <f t="array" ref="H1798">OR(WEEKDAY(UsageTable[[#This Row],[Time]])={1,7},NOT(ISERROR(VLOOKUP(DATE(YEAR(UsageTable[[#This Row],[Time]]),MONTH(UsageTable[[#This Row],[Time]]),DAY(UsageTable[[#This Row],[Time]])),Holidays[Date],1,FALSE()))))</f>
        <v>0</v>
      </c>
      <c r="I17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2.19</v>
      </c>
      <c r="K17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799" spans="2:11" x14ac:dyDescent="0.3">
      <c r="B1799" s="26">
        <v>44188</v>
      </c>
      <c r="C1799" s="33">
        <v>44188.708333333336</v>
      </c>
      <c r="D1799" s="28">
        <v>4.03</v>
      </c>
      <c r="E1799" s="15"/>
      <c r="F1799" s="15"/>
      <c r="G1799" s="36" t="str">
        <f>TEXT(UsageTable[[#This Row],[Time]],"mm-dd")</f>
        <v>12-23</v>
      </c>
      <c r="H1799" s="36" t="b" cm="1">
        <f t="array" ref="H1799">OR(WEEKDAY(UsageTable[[#This Row],[Time]])={1,7},NOT(ISERROR(VLOOKUP(DATE(YEAR(UsageTable[[#This Row],[Time]]),MONTH(UsageTable[[#This Row],[Time]]),DAY(UsageTable[[#This Row],[Time]])),Holidays[Date],1,FALSE()))))</f>
        <v>0</v>
      </c>
      <c r="I17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7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7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4.03</v>
      </c>
    </row>
    <row r="1800" spans="2:11" x14ac:dyDescent="0.3">
      <c r="B1800" s="29">
        <v>44188</v>
      </c>
      <c r="C1800" s="34">
        <v>44188.75</v>
      </c>
      <c r="D1800" s="31">
        <v>4.05</v>
      </c>
      <c r="E1800" s="15"/>
      <c r="F1800" s="15"/>
      <c r="G1800" s="36" t="str">
        <f>TEXT(UsageTable[[#This Row],[Time]],"mm-dd")</f>
        <v>12-23</v>
      </c>
      <c r="H1800" s="36" t="b" cm="1">
        <f t="array" ref="H1800">OR(WEEKDAY(UsageTable[[#This Row],[Time]])={1,7},NOT(ISERROR(VLOOKUP(DATE(YEAR(UsageTable[[#This Row],[Time]]),MONTH(UsageTable[[#This Row],[Time]]),DAY(UsageTable[[#This Row],[Time]])),Holidays[Date],1,FALSE()))))</f>
        <v>0</v>
      </c>
      <c r="I18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4.05</v>
      </c>
    </row>
    <row r="1801" spans="2:11" x14ac:dyDescent="0.3">
      <c r="B1801" s="26">
        <v>44188</v>
      </c>
      <c r="C1801" s="33">
        <v>44188.791666666664</v>
      </c>
      <c r="D1801" s="28">
        <v>2.1800000000000002</v>
      </c>
      <c r="E1801" s="15"/>
      <c r="F1801" s="15"/>
      <c r="G1801" s="36" t="str">
        <f>TEXT(UsageTable[[#This Row],[Time]],"mm-dd")</f>
        <v>12-23</v>
      </c>
      <c r="H1801" s="36" t="b" cm="1">
        <f t="array" ref="H1801">OR(WEEKDAY(UsageTable[[#This Row],[Time]])={1,7},NOT(ISERROR(VLOOKUP(DATE(YEAR(UsageTable[[#This Row],[Time]]),MONTH(UsageTable[[#This Row],[Time]]),DAY(UsageTable[[#This Row],[Time]])),Holidays[Date],1,FALSE()))))</f>
        <v>0</v>
      </c>
      <c r="I18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18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2" spans="2:11" x14ac:dyDescent="0.3">
      <c r="B1802" s="29">
        <v>44188</v>
      </c>
      <c r="C1802" s="34">
        <v>44188.833333333336</v>
      </c>
      <c r="D1802" s="31">
        <v>3.13</v>
      </c>
      <c r="E1802" s="15"/>
      <c r="F1802" s="15"/>
      <c r="G1802" s="36" t="str">
        <f>TEXT(UsageTable[[#This Row],[Time]],"mm-dd")</f>
        <v>12-23</v>
      </c>
      <c r="H1802" s="36" t="b" cm="1">
        <f t="array" ref="H1802">OR(WEEKDAY(UsageTable[[#This Row],[Time]])={1,7},NOT(ISERROR(VLOOKUP(DATE(YEAR(UsageTable[[#This Row],[Time]]),MONTH(UsageTable[[#This Row],[Time]]),DAY(UsageTable[[#This Row],[Time]])),Holidays[Date],1,FALSE()))))</f>
        <v>0</v>
      </c>
      <c r="I18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3.13</v>
      </c>
      <c r="J18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3" spans="2:11" x14ac:dyDescent="0.3">
      <c r="B1803" s="26">
        <v>44188</v>
      </c>
      <c r="C1803" s="33">
        <v>44188.875</v>
      </c>
      <c r="D1803" s="28">
        <v>6.2</v>
      </c>
      <c r="E1803" s="15"/>
      <c r="F1803" s="15"/>
      <c r="G1803" s="36" t="str">
        <f>TEXT(UsageTable[[#This Row],[Time]],"mm-dd")</f>
        <v>12-23</v>
      </c>
      <c r="H1803" s="36" t="b" cm="1">
        <f t="array" ref="H1803">OR(WEEKDAY(UsageTable[[#This Row],[Time]])={1,7},NOT(ISERROR(VLOOKUP(DATE(YEAR(UsageTable[[#This Row],[Time]]),MONTH(UsageTable[[#This Row],[Time]]),DAY(UsageTable[[#This Row],[Time]])),Holidays[Date],1,FALSE()))))</f>
        <v>0</v>
      </c>
      <c r="I18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6.2</v>
      </c>
      <c r="J18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4" spans="2:11" x14ac:dyDescent="0.3">
      <c r="B1804" s="29">
        <v>44188</v>
      </c>
      <c r="C1804" s="34">
        <v>44188.916666666664</v>
      </c>
      <c r="D1804" s="31">
        <v>2.36</v>
      </c>
      <c r="E1804" s="15"/>
      <c r="F1804" s="15"/>
      <c r="G1804" s="36" t="str">
        <f>TEXT(UsageTable[[#This Row],[Time]],"mm-dd")</f>
        <v>12-23</v>
      </c>
      <c r="H1804" s="36" t="b" cm="1">
        <f t="array" ref="H1804">OR(WEEKDAY(UsageTable[[#This Row],[Time]])={1,7},NOT(ISERROR(VLOOKUP(DATE(YEAR(UsageTable[[#This Row],[Time]]),MONTH(UsageTable[[#This Row],[Time]]),DAY(UsageTable[[#This Row],[Time]])),Holidays[Date],1,FALSE()))))</f>
        <v>0</v>
      </c>
      <c r="I18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2.36</v>
      </c>
      <c r="J18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5" spans="2:11" x14ac:dyDescent="0.3">
      <c r="B1805" s="26">
        <v>44188</v>
      </c>
      <c r="C1805" s="33">
        <v>44188.958333333336</v>
      </c>
      <c r="D1805" s="28">
        <v>1.36</v>
      </c>
      <c r="E1805" s="15"/>
      <c r="F1805" s="15"/>
      <c r="G1805" s="36" t="str">
        <f>TEXT(UsageTable[[#This Row],[Time]],"mm-dd")</f>
        <v>12-23</v>
      </c>
      <c r="H1805" s="36" t="b" cm="1">
        <f t="array" ref="H1805">OR(WEEKDAY(UsageTable[[#This Row],[Time]])={1,7},NOT(ISERROR(VLOOKUP(DATE(YEAR(UsageTable[[#This Row],[Time]]),MONTH(UsageTable[[#This Row],[Time]]),DAY(UsageTable[[#This Row],[Time]])),Holidays[Date],1,FALSE()))))</f>
        <v>0</v>
      </c>
      <c r="I18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18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6" spans="2:11" x14ac:dyDescent="0.3">
      <c r="B1806" s="29">
        <v>44189</v>
      </c>
      <c r="C1806" s="34">
        <v>44189</v>
      </c>
      <c r="D1806" s="31">
        <v>0.61</v>
      </c>
      <c r="E1806" s="15"/>
      <c r="F1806" s="15"/>
      <c r="G1806" s="36" t="str">
        <f>TEXT(UsageTable[[#This Row],[Time]],"mm-dd")</f>
        <v>12-24</v>
      </c>
      <c r="H1806" s="36" t="b" cm="1">
        <f t="array" ref="H1806">OR(WEEKDAY(UsageTable[[#This Row],[Time]])={1,7},NOT(ISERROR(VLOOKUP(DATE(YEAR(UsageTable[[#This Row],[Time]]),MONTH(UsageTable[[#This Row],[Time]]),DAY(UsageTable[[#This Row],[Time]])),Holidays[Date],1,FALSE()))))</f>
        <v>0</v>
      </c>
      <c r="I18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18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7" spans="2:11" x14ac:dyDescent="0.3">
      <c r="B1807" s="26">
        <v>44189</v>
      </c>
      <c r="C1807" s="33">
        <v>44189.041666666664</v>
      </c>
      <c r="D1807" s="28">
        <v>1.1399999999999999</v>
      </c>
      <c r="E1807" s="15"/>
      <c r="F1807" s="15"/>
      <c r="G1807" s="36" t="str">
        <f>TEXT(UsageTable[[#This Row],[Time]],"mm-dd")</f>
        <v>12-24</v>
      </c>
      <c r="H1807" s="36" t="b" cm="1">
        <f t="array" ref="H1807">OR(WEEKDAY(UsageTable[[#This Row],[Time]])={1,7},NOT(ISERROR(VLOOKUP(DATE(YEAR(UsageTable[[#This Row],[Time]]),MONTH(UsageTable[[#This Row],[Time]]),DAY(UsageTable[[#This Row],[Time]])),Holidays[Date],1,FALSE()))))</f>
        <v>0</v>
      </c>
      <c r="I18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18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8" spans="2:11" x14ac:dyDescent="0.3">
      <c r="B1808" s="29">
        <v>44189</v>
      </c>
      <c r="C1808" s="34">
        <v>44189.083333333336</v>
      </c>
      <c r="D1808" s="31">
        <v>0.56000000000000005</v>
      </c>
      <c r="E1808" s="15"/>
      <c r="F1808" s="15"/>
      <c r="G1808" s="36" t="str">
        <f>TEXT(UsageTable[[#This Row],[Time]],"mm-dd")</f>
        <v>12-24</v>
      </c>
      <c r="H1808" s="36" t="b" cm="1">
        <f t="array" ref="H1808">OR(WEEKDAY(UsageTable[[#This Row],[Time]])={1,7},NOT(ISERROR(VLOOKUP(DATE(YEAR(UsageTable[[#This Row],[Time]]),MONTH(UsageTable[[#This Row],[Time]]),DAY(UsageTable[[#This Row],[Time]])),Holidays[Date],1,FALSE()))))</f>
        <v>0</v>
      </c>
      <c r="I18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18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09" spans="2:11" x14ac:dyDescent="0.3">
      <c r="B1809" s="26">
        <v>44189</v>
      </c>
      <c r="C1809" s="33">
        <v>44189.125</v>
      </c>
      <c r="D1809" s="28">
        <v>0.63</v>
      </c>
      <c r="E1809" s="15"/>
      <c r="F1809" s="15"/>
      <c r="G1809" s="36" t="str">
        <f>TEXT(UsageTable[[#This Row],[Time]],"mm-dd")</f>
        <v>12-24</v>
      </c>
      <c r="H1809" s="36" t="b" cm="1">
        <f t="array" ref="H1809">OR(WEEKDAY(UsageTable[[#This Row],[Time]])={1,7},NOT(ISERROR(VLOOKUP(DATE(YEAR(UsageTable[[#This Row],[Time]]),MONTH(UsageTable[[#This Row],[Time]]),DAY(UsageTable[[#This Row],[Time]])),Holidays[Date],1,FALSE()))))</f>
        <v>0</v>
      </c>
      <c r="I18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18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0" spans="2:11" x14ac:dyDescent="0.3">
      <c r="B1810" s="29">
        <v>44189</v>
      </c>
      <c r="C1810" s="34">
        <v>44189.166666666664</v>
      </c>
      <c r="D1810" s="31">
        <v>1.04</v>
      </c>
      <c r="E1810" s="15"/>
      <c r="F1810" s="15"/>
      <c r="G1810" s="36" t="str">
        <f>TEXT(UsageTable[[#This Row],[Time]],"mm-dd")</f>
        <v>12-24</v>
      </c>
      <c r="H1810" s="36" t="b" cm="1">
        <f t="array" ref="H1810">OR(WEEKDAY(UsageTable[[#This Row],[Time]])={1,7},NOT(ISERROR(VLOOKUP(DATE(YEAR(UsageTable[[#This Row],[Time]]),MONTH(UsageTable[[#This Row],[Time]]),DAY(UsageTable[[#This Row],[Time]])),Holidays[Date],1,FALSE()))))</f>
        <v>0</v>
      </c>
      <c r="I18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18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1" spans="2:11" x14ac:dyDescent="0.3">
      <c r="B1811" s="26">
        <v>44189</v>
      </c>
      <c r="C1811" s="33">
        <v>44189.208333333336</v>
      </c>
      <c r="D1811" s="28">
        <v>1.58</v>
      </c>
      <c r="E1811" s="15"/>
      <c r="F1811" s="15"/>
      <c r="G1811" s="36" t="str">
        <f>TEXT(UsageTable[[#This Row],[Time]],"mm-dd")</f>
        <v>12-24</v>
      </c>
      <c r="H1811" s="36" t="b" cm="1">
        <f t="array" ref="H1811">OR(WEEKDAY(UsageTable[[#This Row],[Time]])={1,7},NOT(ISERROR(VLOOKUP(DATE(YEAR(UsageTable[[#This Row],[Time]]),MONTH(UsageTable[[#This Row],[Time]]),DAY(UsageTable[[#This Row],[Time]])),Holidays[Date],1,FALSE()))))</f>
        <v>0</v>
      </c>
      <c r="I18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18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2" spans="2:11" x14ac:dyDescent="0.3">
      <c r="B1812" s="29">
        <v>44189</v>
      </c>
      <c r="C1812" s="34">
        <v>44189.25</v>
      </c>
      <c r="D1812" s="31">
        <v>1.1000000000000001</v>
      </c>
      <c r="E1812" s="15"/>
      <c r="F1812" s="15"/>
      <c r="G1812" s="36" t="str">
        <f>TEXT(UsageTable[[#This Row],[Time]],"mm-dd")</f>
        <v>12-24</v>
      </c>
      <c r="H1812" s="36" t="b" cm="1">
        <f t="array" ref="H1812">OR(WEEKDAY(UsageTable[[#This Row],[Time]])={1,7},NOT(ISERROR(VLOOKUP(DATE(YEAR(UsageTable[[#This Row],[Time]]),MONTH(UsageTable[[#This Row],[Time]]),DAY(UsageTable[[#This Row],[Time]])),Holidays[Date],1,FALSE()))))</f>
        <v>0</v>
      </c>
      <c r="I18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18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3" spans="2:11" x14ac:dyDescent="0.3">
      <c r="B1813" s="26">
        <v>44189</v>
      </c>
      <c r="C1813" s="33">
        <v>44189.291666666664</v>
      </c>
      <c r="D1813" s="28">
        <v>1.87</v>
      </c>
      <c r="E1813" s="15"/>
      <c r="F1813" s="15"/>
      <c r="G1813" s="36" t="str">
        <f>TEXT(UsageTable[[#This Row],[Time]],"mm-dd")</f>
        <v>12-24</v>
      </c>
      <c r="H1813" s="36" t="b" cm="1">
        <f t="array" ref="H1813">OR(WEEKDAY(UsageTable[[#This Row],[Time]])={1,7},NOT(ISERROR(VLOOKUP(DATE(YEAR(UsageTable[[#This Row],[Time]]),MONTH(UsageTable[[#This Row],[Time]]),DAY(UsageTable[[#This Row],[Time]])),Holidays[Date],1,FALSE()))))</f>
        <v>0</v>
      </c>
      <c r="I18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1.87</v>
      </c>
    </row>
    <row r="1814" spans="2:11" x14ac:dyDescent="0.3">
      <c r="B1814" s="29">
        <v>44189</v>
      </c>
      <c r="C1814" s="34">
        <v>44189.333333333336</v>
      </c>
      <c r="D1814" s="31">
        <v>4.68</v>
      </c>
      <c r="E1814" s="15"/>
      <c r="F1814" s="15"/>
      <c r="G1814" s="36" t="str">
        <f>TEXT(UsageTable[[#This Row],[Time]],"mm-dd")</f>
        <v>12-24</v>
      </c>
      <c r="H1814" s="36" t="b" cm="1">
        <f t="array" ref="H1814">OR(WEEKDAY(UsageTable[[#This Row],[Time]])={1,7},NOT(ISERROR(VLOOKUP(DATE(YEAR(UsageTable[[#This Row],[Time]]),MONTH(UsageTable[[#This Row],[Time]]),DAY(UsageTable[[#This Row],[Time]])),Holidays[Date],1,FALSE()))))</f>
        <v>0</v>
      </c>
      <c r="I18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4.68</v>
      </c>
    </row>
    <row r="1815" spans="2:11" x14ac:dyDescent="0.3">
      <c r="B1815" s="26">
        <v>44189</v>
      </c>
      <c r="C1815" s="33">
        <v>44189.375</v>
      </c>
      <c r="D1815" s="28">
        <v>2.83</v>
      </c>
      <c r="E1815" s="15"/>
      <c r="F1815" s="15"/>
      <c r="G1815" s="36" t="str">
        <f>TEXT(UsageTable[[#This Row],[Time]],"mm-dd")</f>
        <v>12-24</v>
      </c>
      <c r="H1815" s="36" t="b" cm="1">
        <f t="array" ref="H1815">OR(WEEKDAY(UsageTable[[#This Row],[Time]])={1,7},NOT(ISERROR(VLOOKUP(DATE(YEAR(UsageTable[[#This Row],[Time]]),MONTH(UsageTable[[#This Row],[Time]]),DAY(UsageTable[[#This Row],[Time]])),Holidays[Date],1,FALSE()))))</f>
        <v>0</v>
      </c>
      <c r="I18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2.83</v>
      </c>
    </row>
    <row r="1816" spans="2:11" x14ac:dyDescent="0.3">
      <c r="B1816" s="29">
        <v>44189</v>
      </c>
      <c r="C1816" s="34">
        <v>44189.416666666664</v>
      </c>
      <c r="D1816" s="31">
        <v>3.14</v>
      </c>
      <c r="E1816" s="15"/>
      <c r="F1816" s="15"/>
      <c r="G1816" s="36" t="str">
        <f>TEXT(UsageTable[[#This Row],[Time]],"mm-dd")</f>
        <v>12-24</v>
      </c>
      <c r="H1816" s="36" t="b" cm="1">
        <f t="array" ref="H1816">OR(WEEKDAY(UsageTable[[#This Row],[Time]])={1,7},NOT(ISERROR(VLOOKUP(DATE(YEAR(UsageTable[[#This Row],[Time]]),MONTH(UsageTable[[#This Row],[Time]]),DAY(UsageTable[[#This Row],[Time]])),Holidays[Date],1,FALSE()))))</f>
        <v>0</v>
      </c>
      <c r="I18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3.14</v>
      </c>
    </row>
    <row r="1817" spans="2:11" x14ac:dyDescent="0.3">
      <c r="B1817" s="26">
        <v>44189</v>
      </c>
      <c r="C1817" s="33">
        <v>44189.458333333336</v>
      </c>
      <c r="D1817" s="28">
        <v>3.98</v>
      </c>
      <c r="E1817" s="15"/>
      <c r="F1817" s="15"/>
      <c r="G1817" s="36" t="str">
        <f>TEXT(UsageTable[[#This Row],[Time]],"mm-dd")</f>
        <v>12-24</v>
      </c>
      <c r="H1817" s="36" t="b" cm="1">
        <f t="array" ref="H1817">OR(WEEKDAY(UsageTable[[#This Row],[Time]])={1,7},NOT(ISERROR(VLOOKUP(DATE(YEAR(UsageTable[[#This Row],[Time]]),MONTH(UsageTable[[#This Row],[Time]]),DAY(UsageTable[[#This Row],[Time]])),Holidays[Date],1,FALSE()))))</f>
        <v>0</v>
      </c>
      <c r="I18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3.98</v>
      </c>
      <c r="K18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8" spans="2:11" x14ac:dyDescent="0.3">
      <c r="B1818" s="29">
        <v>44189</v>
      </c>
      <c r="C1818" s="34">
        <v>44189.5</v>
      </c>
      <c r="D1818" s="31">
        <v>2.2400000000000002</v>
      </c>
      <c r="E1818" s="15"/>
      <c r="F1818" s="15"/>
      <c r="G1818" s="36" t="str">
        <f>TEXT(UsageTable[[#This Row],[Time]],"mm-dd")</f>
        <v>12-24</v>
      </c>
      <c r="H1818" s="36" t="b" cm="1">
        <f t="array" ref="H1818">OR(WEEKDAY(UsageTable[[#This Row],[Time]])={1,7},NOT(ISERROR(VLOOKUP(DATE(YEAR(UsageTable[[#This Row],[Time]]),MONTH(UsageTable[[#This Row],[Time]]),DAY(UsageTable[[#This Row],[Time]])),Holidays[Date],1,FALSE()))))</f>
        <v>0</v>
      </c>
      <c r="I18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2.2400000000000002</v>
      </c>
      <c r="K18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19" spans="2:11" x14ac:dyDescent="0.3">
      <c r="B1819" s="26">
        <v>44189</v>
      </c>
      <c r="C1819" s="33">
        <v>44189.541666666664</v>
      </c>
      <c r="D1819" s="28">
        <v>3.12</v>
      </c>
      <c r="E1819" s="15"/>
      <c r="F1819" s="15"/>
      <c r="G1819" s="36" t="str">
        <f>TEXT(UsageTable[[#This Row],[Time]],"mm-dd")</f>
        <v>12-24</v>
      </c>
      <c r="H1819" s="36" t="b" cm="1">
        <f t="array" ref="H1819">OR(WEEKDAY(UsageTable[[#This Row],[Time]])={1,7},NOT(ISERROR(VLOOKUP(DATE(YEAR(UsageTable[[#This Row],[Time]]),MONTH(UsageTable[[#This Row],[Time]]),DAY(UsageTable[[#This Row],[Time]])),Holidays[Date],1,FALSE()))))</f>
        <v>0</v>
      </c>
      <c r="I18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3.12</v>
      </c>
      <c r="K18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0" spans="2:11" x14ac:dyDescent="0.3">
      <c r="B1820" s="29">
        <v>44189</v>
      </c>
      <c r="C1820" s="34">
        <v>44189.583333333336</v>
      </c>
      <c r="D1820" s="31">
        <v>3.55</v>
      </c>
      <c r="E1820" s="15"/>
      <c r="F1820" s="15"/>
      <c r="G1820" s="36" t="str">
        <f>TEXT(UsageTable[[#This Row],[Time]],"mm-dd")</f>
        <v>12-24</v>
      </c>
      <c r="H1820" s="36" t="b" cm="1">
        <f t="array" ref="H1820">OR(WEEKDAY(UsageTable[[#This Row],[Time]])={1,7},NOT(ISERROR(VLOOKUP(DATE(YEAR(UsageTable[[#This Row],[Time]]),MONTH(UsageTable[[#This Row],[Time]]),DAY(UsageTable[[#This Row],[Time]])),Holidays[Date],1,FALSE()))))</f>
        <v>0</v>
      </c>
      <c r="I18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3.55</v>
      </c>
      <c r="K18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1" spans="2:11" x14ac:dyDescent="0.3">
      <c r="B1821" s="26">
        <v>44189</v>
      </c>
      <c r="C1821" s="33">
        <v>44189.625</v>
      </c>
      <c r="D1821" s="28">
        <v>3.03</v>
      </c>
      <c r="E1821" s="15"/>
      <c r="F1821" s="15"/>
      <c r="G1821" s="36" t="str">
        <f>TEXT(UsageTable[[#This Row],[Time]],"mm-dd")</f>
        <v>12-24</v>
      </c>
      <c r="H1821" s="36" t="b" cm="1">
        <f t="array" ref="H1821">OR(WEEKDAY(UsageTable[[#This Row],[Time]])={1,7},NOT(ISERROR(VLOOKUP(DATE(YEAR(UsageTable[[#This Row],[Time]]),MONTH(UsageTable[[#This Row],[Time]]),DAY(UsageTable[[#This Row],[Time]])),Holidays[Date],1,FALSE()))))</f>
        <v>0</v>
      </c>
      <c r="I18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3.03</v>
      </c>
      <c r="K18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2" spans="2:11" x14ac:dyDescent="0.3">
      <c r="B1822" s="29">
        <v>44189</v>
      </c>
      <c r="C1822" s="34">
        <v>44189.666666666664</v>
      </c>
      <c r="D1822" s="31">
        <v>4.97</v>
      </c>
      <c r="E1822" s="15"/>
      <c r="F1822" s="15"/>
      <c r="G1822" s="36" t="str">
        <f>TEXT(UsageTable[[#This Row],[Time]],"mm-dd")</f>
        <v>12-24</v>
      </c>
      <c r="H1822" s="36" t="b" cm="1">
        <f t="array" ref="H1822">OR(WEEKDAY(UsageTable[[#This Row],[Time]])={1,7},NOT(ISERROR(VLOOKUP(DATE(YEAR(UsageTable[[#This Row],[Time]]),MONTH(UsageTable[[#This Row],[Time]]),DAY(UsageTable[[#This Row],[Time]])),Holidays[Date],1,FALSE()))))</f>
        <v>0</v>
      </c>
      <c r="I18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4.97</v>
      </c>
      <c r="K18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3" spans="2:11" x14ac:dyDescent="0.3">
      <c r="B1823" s="26">
        <v>44189</v>
      </c>
      <c r="C1823" s="33">
        <v>44189.708333333336</v>
      </c>
      <c r="D1823" s="28">
        <v>3.27</v>
      </c>
      <c r="E1823" s="15"/>
      <c r="F1823" s="15"/>
      <c r="G1823" s="36" t="str">
        <f>TEXT(UsageTable[[#This Row],[Time]],"mm-dd")</f>
        <v>12-24</v>
      </c>
      <c r="H1823" s="36" t="b" cm="1">
        <f t="array" ref="H1823">OR(WEEKDAY(UsageTable[[#This Row],[Time]])={1,7},NOT(ISERROR(VLOOKUP(DATE(YEAR(UsageTable[[#This Row],[Time]]),MONTH(UsageTable[[#This Row],[Time]]),DAY(UsageTable[[#This Row],[Time]])),Holidays[Date],1,FALSE()))))</f>
        <v>0</v>
      </c>
      <c r="I18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3.27</v>
      </c>
    </row>
    <row r="1824" spans="2:11" x14ac:dyDescent="0.3">
      <c r="B1824" s="29">
        <v>44189</v>
      </c>
      <c r="C1824" s="34">
        <v>44189.75</v>
      </c>
      <c r="D1824" s="31">
        <v>3.19</v>
      </c>
      <c r="E1824" s="15"/>
      <c r="F1824" s="15"/>
      <c r="G1824" s="36" t="str">
        <f>TEXT(UsageTable[[#This Row],[Time]],"mm-dd")</f>
        <v>12-24</v>
      </c>
      <c r="H1824" s="36" t="b" cm="1">
        <f t="array" ref="H1824">OR(WEEKDAY(UsageTable[[#This Row],[Time]])={1,7},NOT(ISERROR(VLOOKUP(DATE(YEAR(UsageTable[[#This Row],[Time]]),MONTH(UsageTable[[#This Row],[Time]]),DAY(UsageTable[[#This Row],[Time]])),Holidays[Date],1,FALSE()))))</f>
        <v>0</v>
      </c>
      <c r="I18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3.19</v>
      </c>
    </row>
    <row r="1825" spans="2:11" x14ac:dyDescent="0.3">
      <c r="B1825" s="26">
        <v>44189</v>
      </c>
      <c r="C1825" s="33">
        <v>44189.791666666664</v>
      </c>
      <c r="D1825" s="28">
        <v>2.2200000000000002</v>
      </c>
      <c r="E1825" s="15"/>
      <c r="F1825" s="15"/>
      <c r="G1825" s="36" t="str">
        <f>TEXT(UsageTable[[#This Row],[Time]],"mm-dd")</f>
        <v>12-24</v>
      </c>
      <c r="H1825" s="36" t="b" cm="1">
        <f t="array" ref="H1825">OR(WEEKDAY(UsageTable[[#This Row],[Time]])={1,7},NOT(ISERROR(VLOOKUP(DATE(YEAR(UsageTable[[#This Row],[Time]]),MONTH(UsageTable[[#This Row],[Time]]),DAY(UsageTable[[#This Row],[Time]])),Holidays[Date],1,FALSE()))))</f>
        <v>0</v>
      </c>
      <c r="I18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2.2200000000000002</v>
      </c>
      <c r="J18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6" spans="2:11" x14ac:dyDescent="0.3">
      <c r="B1826" s="29">
        <v>44189</v>
      </c>
      <c r="C1826" s="34">
        <v>44189.833333333336</v>
      </c>
      <c r="D1826" s="31">
        <v>5.0199999999999996</v>
      </c>
      <c r="E1826" s="15"/>
      <c r="F1826" s="15"/>
      <c r="G1826" s="36" t="str">
        <f>TEXT(UsageTable[[#This Row],[Time]],"mm-dd")</f>
        <v>12-24</v>
      </c>
      <c r="H1826" s="36" t="b" cm="1">
        <f t="array" ref="H1826">OR(WEEKDAY(UsageTable[[#This Row],[Time]])={1,7},NOT(ISERROR(VLOOKUP(DATE(YEAR(UsageTable[[#This Row],[Time]]),MONTH(UsageTable[[#This Row],[Time]]),DAY(UsageTable[[#This Row],[Time]])),Holidays[Date],1,FALSE()))))</f>
        <v>0</v>
      </c>
      <c r="I18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5.0199999999999996</v>
      </c>
      <c r="J18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7" spans="2:11" x14ac:dyDescent="0.3">
      <c r="B1827" s="26">
        <v>44189</v>
      </c>
      <c r="C1827" s="33">
        <v>44189.875</v>
      </c>
      <c r="D1827" s="28">
        <v>1.0900000000000001</v>
      </c>
      <c r="E1827" s="15"/>
      <c r="F1827" s="15"/>
      <c r="G1827" s="36" t="str">
        <f>TEXT(UsageTable[[#This Row],[Time]],"mm-dd")</f>
        <v>12-24</v>
      </c>
      <c r="H1827" s="36" t="b" cm="1">
        <f t="array" ref="H1827">OR(WEEKDAY(UsageTable[[#This Row],[Time]])={1,7},NOT(ISERROR(VLOOKUP(DATE(YEAR(UsageTable[[#This Row],[Time]]),MONTH(UsageTable[[#This Row],[Time]]),DAY(UsageTable[[#This Row],[Time]])),Holidays[Date],1,FALSE()))))</f>
        <v>0</v>
      </c>
      <c r="I18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18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8" spans="2:11" x14ac:dyDescent="0.3">
      <c r="B1828" s="29">
        <v>44189</v>
      </c>
      <c r="C1828" s="34">
        <v>44189.916666666664</v>
      </c>
      <c r="D1828" s="31">
        <v>0.97</v>
      </c>
      <c r="E1828" s="15"/>
      <c r="F1828" s="15"/>
      <c r="G1828" s="36" t="str">
        <f>TEXT(UsageTable[[#This Row],[Time]],"mm-dd")</f>
        <v>12-24</v>
      </c>
      <c r="H1828" s="36" t="b" cm="1">
        <f t="array" ref="H1828">OR(WEEKDAY(UsageTable[[#This Row],[Time]])={1,7},NOT(ISERROR(VLOOKUP(DATE(YEAR(UsageTable[[#This Row],[Time]]),MONTH(UsageTable[[#This Row],[Time]]),DAY(UsageTable[[#This Row],[Time]])),Holidays[Date],1,FALSE()))))</f>
        <v>0</v>
      </c>
      <c r="I18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18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29" spans="2:11" x14ac:dyDescent="0.3">
      <c r="B1829" s="26">
        <v>44189</v>
      </c>
      <c r="C1829" s="33">
        <v>44189.958333333336</v>
      </c>
      <c r="D1829" s="28">
        <v>0.6</v>
      </c>
      <c r="E1829" s="15"/>
      <c r="F1829" s="15"/>
      <c r="G1829" s="36" t="str">
        <f>TEXT(UsageTable[[#This Row],[Time]],"mm-dd")</f>
        <v>12-24</v>
      </c>
      <c r="H1829" s="36" t="b" cm="1">
        <f t="array" ref="H1829">OR(WEEKDAY(UsageTable[[#This Row],[Time]])={1,7},NOT(ISERROR(VLOOKUP(DATE(YEAR(UsageTable[[#This Row],[Time]]),MONTH(UsageTable[[#This Row],[Time]]),DAY(UsageTable[[#This Row],[Time]])),Holidays[Date],1,FALSE()))))</f>
        <v>0</v>
      </c>
      <c r="I18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18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0" spans="2:11" x14ac:dyDescent="0.3">
      <c r="B1830" s="29">
        <v>44190</v>
      </c>
      <c r="C1830" s="34">
        <v>44190</v>
      </c>
      <c r="D1830" s="31">
        <v>0.81</v>
      </c>
      <c r="E1830" s="15"/>
      <c r="F1830" s="15"/>
      <c r="G1830" s="36" t="str">
        <f>TEXT(UsageTable[[#This Row],[Time]],"mm-dd")</f>
        <v>12-25</v>
      </c>
      <c r="H1830" s="36" t="b" cm="1">
        <f t="array" ref="H1830">OR(WEEKDAY(UsageTable[[#This Row],[Time]])={1,7},NOT(ISERROR(VLOOKUP(DATE(YEAR(UsageTable[[#This Row],[Time]]),MONTH(UsageTable[[#This Row],[Time]]),DAY(UsageTable[[#This Row],[Time]])),Holidays[Date],1,FALSE()))))</f>
        <v>0</v>
      </c>
      <c r="I18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8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1" spans="2:11" x14ac:dyDescent="0.3">
      <c r="B1831" s="26">
        <v>44190</v>
      </c>
      <c r="C1831" s="33">
        <v>44190.041666666664</v>
      </c>
      <c r="D1831" s="28">
        <v>0.4</v>
      </c>
      <c r="E1831" s="15"/>
      <c r="F1831" s="15"/>
      <c r="G1831" s="36" t="str">
        <f>TEXT(UsageTable[[#This Row],[Time]],"mm-dd")</f>
        <v>12-25</v>
      </c>
      <c r="H1831" s="36" t="b" cm="1">
        <f t="array" ref="H1831">OR(WEEKDAY(UsageTable[[#This Row],[Time]])={1,7},NOT(ISERROR(VLOOKUP(DATE(YEAR(UsageTable[[#This Row],[Time]]),MONTH(UsageTable[[#This Row],[Time]]),DAY(UsageTable[[#This Row],[Time]])),Holidays[Date],1,FALSE()))))</f>
        <v>0</v>
      </c>
      <c r="I18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8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2" spans="2:11" x14ac:dyDescent="0.3">
      <c r="B1832" s="29">
        <v>44190</v>
      </c>
      <c r="C1832" s="34">
        <v>44190.083333333336</v>
      </c>
      <c r="D1832" s="31">
        <v>0.47</v>
      </c>
      <c r="E1832" s="15"/>
      <c r="F1832" s="15"/>
      <c r="G1832" s="36" t="str">
        <f>TEXT(UsageTable[[#This Row],[Time]],"mm-dd")</f>
        <v>12-25</v>
      </c>
      <c r="H1832" s="36" t="b" cm="1">
        <f t="array" ref="H1832">OR(WEEKDAY(UsageTable[[#This Row],[Time]])={1,7},NOT(ISERROR(VLOOKUP(DATE(YEAR(UsageTable[[#This Row],[Time]]),MONTH(UsageTable[[#This Row],[Time]]),DAY(UsageTable[[#This Row],[Time]])),Holidays[Date],1,FALSE()))))</f>
        <v>0</v>
      </c>
      <c r="I18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18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3" spans="2:11" x14ac:dyDescent="0.3">
      <c r="B1833" s="26">
        <v>44190</v>
      </c>
      <c r="C1833" s="33">
        <v>44190.125</v>
      </c>
      <c r="D1833" s="28">
        <v>0.67</v>
      </c>
      <c r="E1833" s="15"/>
      <c r="F1833" s="15"/>
      <c r="G1833" s="36" t="str">
        <f>TEXT(UsageTable[[#This Row],[Time]],"mm-dd")</f>
        <v>12-25</v>
      </c>
      <c r="H1833" s="36" t="b" cm="1">
        <f t="array" ref="H1833">OR(WEEKDAY(UsageTable[[#This Row],[Time]])={1,7},NOT(ISERROR(VLOOKUP(DATE(YEAR(UsageTable[[#This Row],[Time]]),MONTH(UsageTable[[#This Row],[Time]]),DAY(UsageTable[[#This Row],[Time]])),Holidays[Date],1,FALSE()))))</f>
        <v>0</v>
      </c>
      <c r="I18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18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4" spans="2:11" x14ac:dyDescent="0.3">
      <c r="B1834" s="29">
        <v>44190</v>
      </c>
      <c r="C1834" s="34">
        <v>44190.166666666664</v>
      </c>
      <c r="D1834" s="31">
        <v>0.37</v>
      </c>
      <c r="E1834" s="15"/>
      <c r="F1834" s="15"/>
      <c r="G1834" s="36" t="str">
        <f>TEXT(UsageTable[[#This Row],[Time]],"mm-dd")</f>
        <v>12-25</v>
      </c>
      <c r="H1834" s="36" t="b" cm="1">
        <f t="array" ref="H1834">OR(WEEKDAY(UsageTable[[#This Row],[Time]])={1,7},NOT(ISERROR(VLOOKUP(DATE(YEAR(UsageTable[[#This Row],[Time]]),MONTH(UsageTable[[#This Row],[Time]]),DAY(UsageTable[[#This Row],[Time]])),Holidays[Date],1,FALSE()))))</f>
        <v>0</v>
      </c>
      <c r="I18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8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5" spans="2:11" x14ac:dyDescent="0.3">
      <c r="B1835" s="26">
        <v>44190</v>
      </c>
      <c r="C1835" s="33">
        <v>44190.208333333336</v>
      </c>
      <c r="D1835" s="28">
        <v>0.82</v>
      </c>
      <c r="E1835" s="15"/>
      <c r="F1835" s="15"/>
      <c r="G1835" s="36" t="str">
        <f>TEXT(UsageTable[[#This Row],[Time]],"mm-dd")</f>
        <v>12-25</v>
      </c>
      <c r="H1835" s="36" t="b" cm="1">
        <f t="array" ref="H1835">OR(WEEKDAY(UsageTable[[#This Row],[Time]])={1,7},NOT(ISERROR(VLOOKUP(DATE(YEAR(UsageTable[[#This Row],[Time]]),MONTH(UsageTable[[#This Row],[Time]]),DAY(UsageTable[[#This Row],[Time]])),Holidays[Date],1,FALSE()))))</f>
        <v>0</v>
      </c>
      <c r="I18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18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6" spans="2:11" x14ac:dyDescent="0.3">
      <c r="B1836" s="29">
        <v>44190</v>
      </c>
      <c r="C1836" s="34">
        <v>44190.25</v>
      </c>
      <c r="D1836" s="31">
        <v>1.3</v>
      </c>
      <c r="E1836" s="15"/>
      <c r="F1836" s="15"/>
      <c r="G1836" s="36" t="str">
        <f>TEXT(UsageTable[[#This Row],[Time]],"mm-dd")</f>
        <v>12-25</v>
      </c>
      <c r="H1836" s="36" t="b" cm="1">
        <f t="array" ref="H1836">OR(WEEKDAY(UsageTable[[#This Row],[Time]])={1,7},NOT(ISERROR(VLOOKUP(DATE(YEAR(UsageTable[[#This Row],[Time]]),MONTH(UsageTable[[#This Row],[Time]]),DAY(UsageTable[[#This Row],[Time]])),Holidays[Date],1,FALSE()))))</f>
        <v>0</v>
      </c>
      <c r="I18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v>
      </c>
      <c r="J18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37" spans="2:11" x14ac:dyDescent="0.3">
      <c r="B1837" s="26">
        <v>44190</v>
      </c>
      <c r="C1837" s="33">
        <v>44190.291666666664</v>
      </c>
      <c r="D1837" s="28">
        <v>0.97</v>
      </c>
      <c r="E1837" s="15"/>
      <c r="F1837" s="15"/>
      <c r="G1837" s="36" t="str">
        <f>TEXT(UsageTable[[#This Row],[Time]],"mm-dd")</f>
        <v>12-25</v>
      </c>
      <c r="H1837" s="36" t="b" cm="1">
        <f t="array" ref="H1837">OR(WEEKDAY(UsageTable[[#This Row],[Time]])={1,7},NOT(ISERROR(VLOOKUP(DATE(YEAR(UsageTable[[#This Row],[Time]]),MONTH(UsageTable[[#This Row],[Time]]),DAY(UsageTable[[#This Row],[Time]])),Holidays[Date],1,FALSE()))))</f>
        <v>0</v>
      </c>
      <c r="I18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0.97</v>
      </c>
    </row>
    <row r="1838" spans="2:11" x14ac:dyDescent="0.3">
      <c r="B1838" s="29">
        <v>44190</v>
      </c>
      <c r="C1838" s="34">
        <v>44190.333333333336</v>
      </c>
      <c r="D1838" s="31">
        <v>1.46</v>
      </c>
      <c r="E1838" s="15"/>
      <c r="F1838" s="15"/>
      <c r="G1838" s="36" t="str">
        <f>TEXT(UsageTable[[#This Row],[Time]],"mm-dd")</f>
        <v>12-25</v>
      </c>
      <c r="H1838" s="36" t="b" cm="1">
        <f t="array" ref="H1838">OR(WEEKDAY(UsageTable[[#This Row],[Time]])={1,7},NOT(ISERROR(VLOOKUP(DATE(YEAR(UsageTable[[#This Row],[Time]]),MONTH(UsageTable[[#This Row],[Time]]),DAY(UsageTable[[#This Row],[Time]])),Holidays[Date],1,FALSE()))))</f>
        <v>0</v>
      </c>
      <c r="I18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1.46</v>
      </c>
    </row>
    <row r="1839" spans="2:11" x14ac:dyDescent="0.3">
      <c r="B1839" s="26">
        <v>44190</v>
      </c>
      <c r="C1839" s="33">
        <v>44190.375</v>
      </c>
      <c r="D1839" s="28">
        <v>3.66</v>
      </c>
      <c r="E1839" s="15"/>
      <c r="F1839" s="15"/>
      <c r="G1839" s="36" t="str">
        <f>TEXT(UsageTable[[#This Row],[Time]],"mm-dd")</f>
        <v>12-25</v>
      </c>
      <c r="H1839" s="36" t="b" cm="1">
        <f t="array" ref="H1839">OR(WEEKDAY(UsageTable[[#This Row],[Time]])={1,7},NOT(ISERROR(VLOOKUP(DATE(YEAR(UsageTable[[#This Row],[Time]]),MONTH(UsageTable[[#This Row],[Time]]),DAY(UsageTable[[#This Row],[Time]])),Holidays[Date],1,FALSE()))))</f>
        <v>0</v>
      </c>
      <c r="I18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3.66</v>
      </c>
    </row>
    <row r="1840" spans="2:11" x14ac:dyDescent="0.3">
      <c r="B1840" s="29">
        <v>44190</v>
      </c>
      <c r="C1840" s="34">
        <v>44190.416666666664</v>
      </c>
      <c r="D1840" s="31">
        <v>0.46</v>
      </c>
      <c r="E1840" s="15"/>
      <c r="F1840" s="15"/>
      <c r="G1840" s="36" t="str">
        <f>TEXT(UsageTable[[#This Row],[Time]],"mm-dd")</f>
        <v>12-25</v>
      </c>
      <c r="H1840" s="36" t="b" cm="1">
        <f t="array" ref="H1840">OR(WEEKDAY(UsageTable[[#This Row],[Time]])={1,7},NOT(ISERROR(VLOOKUP(DATE(YEAR(UsageTable[[#This Row],[Time]]),MONTH(UsageTable[[#This Row],[Time]]),DAY(UsageTable[[#This Row],[Time]])),Holidays[Date],1,FALSE()))))</f>
        <v>0</v>
      </c>
      <c r="I18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0.46</v>
      </c>
    </row>
    <row r="1841" spans="2:11" x14ac:dyDescent="0.3">
      <c r="B1841" s="26">
        <v>44190</v>
      </c>
      <c r="C1841" s="33">
        <v>44190.458333333336</v>
      </c>
      <c r="D1841" s="28">
        <v>1.51</v>
      </c>
      <c r="E1841" s="15"/>
      <c r="F1841" s="15"/>
      <c r="G1841" s="36" t="str">
        <f>TEXT(UsageTable[[#This Row],[Time]],"mm-dd")</f>
        <v>12-25</v>
      </c>
      <c r="H1841" s="36" t="b" cm="1">
        <f t="array" ref="H1841">OR(WEEKDAY(UsageTable[[#This Row],[Time]])={1,7},NOT(ISERROR(VLOOKUP(DATE(YEAR(UsageTable[[#This Row],[Time]]),MONTH(UsageTable[[#This Row],[Time]]),DAY(UsageTable[[#This Row],[Time]])),Holidays[Date],1,FALSE()))))</f>
        <v>0</v>
      </c>
      <c r="I18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1.51</v>
      </c>
      <c r="K18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2" spans="2:11" x14ac:dyDescent="0.3">
      <c r="B1842" s="29">
        <v>44190</v>
      </c>
      <c r="C1842" s="34">
        <v>44190.5</v>
      </c>
      <c r="D1842" s="31">
        <v>0.4</v>
      </c>
      <c r="E1842" s="15"/>
      <c r="F1842" s="15"/>
      <c r="G1842" s="36" t="str">
        <f>TEXT(UsageTable[[#This Row],[Time]],"mm-dd")</f>
        <v>12-25</v>
      </c>
      <c r="H1842" s="36" t="b" cm="1">
        <f t="array" ref="H1842">OR(WEEKDAY(UsageTable[[#This Row],[Time]])={1,7},NOT(ISERROR(VLOOKUP(DATE(YEAR(UsageTable[[#This Row],[Time]]),MONTH(UsageTable[[#This Row],[Time]]),DAY(UsageTable[[#This Row],[Time]])),Holidays[Date],1,FALSE()))))</f>
        <v>0</v>
      </c>
      <c r="I18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v>
      </c>
      <c r="K18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3" spans="2:11" x14ac:dyDescent="0.3">
      <c r="B1843" s="26">
        <v>44190</v>
      </c>
      <c r="C1843" s="33">
        <v>44190.541666666664</v>
      </c>
      <c r="D1843" s="28">
        <v>1.61</v>
      </c>
      <c r="E1843" s="15"/>
      <c r="F1843" s="15"/>
      <c r="G1843" s="36" t="str">
        <f>TEXT(UsageTable[[#This Row],[Time]],"mm-dd")</f>
        <v>12-25</v>
      </c>
      <c r="H1843" s="36" t="b" cm="1">
        <f t="array" ref="H1843">OR(WEEKDAY(UsageTable[[#This Row],[Time]])={1,7},NOT(ISERROR(VLOOKUP(DATE(YEAR(UsageTable[[#This Row],[Time]]),MONTH(UsageTable[[#This Row],[Time]]),DAY(UsageTable[[#This Row],[Time]])),Holidays[Date],1,FALSE()))))</f>
        <v>0</v>
      </c>
      <c r="I18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1.61</v>
      </c>
      <c r="K18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4" spans="2:11" x14ac:dyDescent="0.3">
      <c r="B1844" s="29">
        <v>44190</v>
      </c>
      <c r="C1844" s="34">
        <v>44190.583333333336</v>
      </c>
      <c r="D1844" s="31">
        <v>0.87</v>
      </c>
      <c r="E1844" s="15"/>
      <c r="F1844" s="15"/>
      <c r="G1844" s="36" t="str">
        <f>TEXT(UsageTable[[#This Row],[Time]],"mm-dd")</f>
        <v>12-25</v>
      </c>
      <c r="H1844" s="36" t="b" cm="1">
        <f t="array" ref="H1844">OR(WEEKDAY(UsageTable[[#This Row],[Time]])={1,7},NOT(ISERROR(VLOOKUP(DATE(YEAR(UsageTable[[#This Row],[Time]]),MONTH(UsageTable[[#This Row],[Time]]),DAY(UsageTable[[#This Row],[Time]])),Holidays[Date],1,FALSE()))))</f>
        <v>0</v>
      </c>
      <c r="I18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0.87</v>
      </c>
      <c r="K18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5" spans="2:11" x14ac:dyDescent="0.3">
      <c r="B1845" s="26">
        <v>44190</v>
      </c>
      <c r="C1845" s="33">
        <v>44190.625</v>
      </c>
      <c r="D1845" s="28">
        <v>1.62</v>
      </c>
      <c r="E1845" s="15"/>
      <c r="F1845" s="15"/>
      <c r="G1845" s="36" t="str">
        <f>TEXT(UsageTable[[#This Row],[Time]],"mm-dd")</f>
        <v>12-25</v>
      </c>
      <c r="H1845" s="36" t="b" cm="1">
        <f t="array" ref="H1845">OR(WEEKDAY(UsageTable[[#This Row],[Time]])={1,7},NOT(ISERROR(VLOOKUP(DATE(YEAR(UsageTable[[#This Row],[Time]]),MONTH(UsageTable[[#This Row],[Time]]),DAY(UsageTable[[#This Row],[Time]])),Holidays[Date],1,FALSE()))))</f>
        <v>0</v>
      </c>
      <c r="I18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1.62</v>
      </c>
      <c r="K18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6" spans="2:11" x14ac:dyDescent="0.3">
      <c r="B1846" s="29">
        <v>44190</v>
      </c>
      <c r="C1846" s="34">
        <v>44190.666666666664</v>
      </c>
      <c r="D1846" s="31">
        <v>4.0999999999999996</v>
      </c>
      <c r="E1846" s="15"/>
      <c r="F1846" s="15"/>
      <c r="G1846" s="36" t="str">
        <f>TEXT(UsageTable[[#This Row],[Time]],"mm-dd")</f>
        <v>12-25</v>
      </c>
      <c r="H1846" s="36" t="b" cm="1">
        <f t="array" ref="H1846">OR(WEEKDAY(UsageTable[[#This Row],[Time]])={1,7},NOT(ISERROR(VLOOKUP(DATE(YEAR(UsageTable[[#This Row],[Time]]),MONTH(UsageTable[[#This Row],[Time]]),DAY(UsageTable[[#This Row],[Time]])),Holidays[Date],1,FALSE()))))</f>
        <v>0</v>
      </c>
      <c r="I18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4.0999999999999996</v>
      </c>
      <c r="K18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47" spans="2:11" x14ac:dyDescent="0.3">
      <c r="B1847" s="26">
        <v>44190</v>
      </c>
      <c r="C1847" s="33">
        <v>44190.708333333336</v>
      </c>
      <c r="D1847" s="28">
        <v>3.93</v>
      </c>
      <c r="E1847" s="15"/>
      <c r="F1847" s="15"/>
      <c r="G1847" s="36" t="str">
        <f>TEXT(UsageTable[[#This Row],[Time]],"mm-dd")</f>
        <v>12-25</v>
      </c>
      <c r="H1847" s="36" t="b" cm="1">
        <f t="array" ref="H1847">OR(WEEKDAY(UsageTable[[#This Row],[Time]])={1,7},NOT(ISERROR(VLOOKUP(DATE(YEAR(UsageTable[[#This Row],[Time]]),MONTH(UsageTable[[#This Row],[Time]]),DAY(UsageTable[[#This Row],[Time]])),Holidays[Date],1,FALSE()))))</f>
        <v>0</v>
      </c>
      <c r="I18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3.93</v>
      </c>
    </row>
    <row r="1848" spans="2:11" x14ac:dyDescent="0.3">
      <c r="B1848" s="29">
        <v>44190</v>
      </c>
      <c r="C1848" s="34">
        <v>44190.75</v>
      </c>
      <c r="D1848" s="31">
        <v>1.8</v>
      </c>
      <c r="E1848" s="15"/>
      <c r="F1848" s="15"/>
      <c r="G1848" s="36" t="str">
        <f>TEXT(UsageTable[[#This Row],[Time]],"mm-dd")</f>
        <v>12-25</v>
      </c>
      <c r="H1848" s="36" t="b" cm="1">
        <f t="array" ref="H1848">OR(WEEKDAY(UsageTable[[#This Row],[Time]])={1,7},NOT(ISERROR(VLOOKUP(DATE(YEAR(UsageTable[[#This Row],[Time]]),MONTH(UsageTable[[#This Row],[Time]]),DAY(UsageTable[[#This Row],[Time]])),Holidays[Date],1,FALSE()))))</f>
        <v>0</v>
      </c>
      <c r="I18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8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1849" spans="2:11" x14ac:dyDescent="0.3">
      <c r="B1849" s="26">
        <v>44190</v>
      </c>
      <c r="C1849" s="33">
        <v>44190.791666666664</v>
      </c>
      <c r="D1849" s="28">
        <v>2.3199999999999998</v>
      </c>
      <c r="E1849" s="15"/>
      <c r="F1849" s="15"/>
      <c r="G1849" s="36" t="str">
        <f>TEXT(UsageTable[[#This Row],[Time]],"mm-dd")</f>
        <v>12-25</v>
      </c>
      <c r="H1849" s="36" t="b" cm="1">
        <f t="array" ref="H1849">OR(WEEKDAY(UsageTable[[#This Row],[Time]])={1,7},NOT(ISERROR(VLOOKUP(DATE(YEAR(UsageTable[[#This Row],[Time]]),MONTH(UsageTable[[#This Row],[Time]]),DAY(UsageTable[[#This Row],[Time]])),Holidays[Date],1,FALSE()))))</f>
        <v>0</v>
      </c>
      <c r="I18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18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0" spans="2:11" x14ac:dyDescent="0.3">
      <c r="B1850" s="29">
        <v>44190</v>
      </c>
      <c r="C1850" s="34">
        <v>44190.833333333336</v>
      </c>
      <c r="D1850" s="31">
        <v>2.25</v>
      </c>
      <c r="E1850" s="15"/>
      <c r="F1850" s="15"/>
      <c r="G1850" s="36" t="str">
        <f>TEXT(UsageTable[[#This Row],[Time]],"mm-dd")</f>
        <v>12-25</v>
      </c>
      <c r="H1850" s="36" t="b" cm="1">
        <f t="array" ref="H1850">OR(WEEKDAY(UsageTable[[#This Row],[Time]])={1,7},NOT(ISERROR(VLOOKUP(DATE(YEAR(UsageTable[[#This Row],[Time]]),MONTH(UsageTable[[#This Row],[Time]]),DAY(UsageTable[[#This Row],[Time]])),Holidays[Date],1,FALSE()))))</f>
        <v>0</v>
      </c>
      <c r="I18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v>
      </c>
      <c r="J18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1" spans="2:11" x14ac:dyDescent="0.3">
      <c r="B1851" s="26">
        <v>44190</v>
      </c>
      <c r="C1851" s="33">
        <v>44190.875</v>
      </c>
      <c r="D1851" s="28">
        <v>0.63</v>
      </c>
      <c r="E1851" s="15"/>
      <c r="F1851" s="15"/>
      <c r="G1851" s="36" t="str">
        <f>TEXT(UsageTable[[#This Row],[Time]],"mm-dd")</f>
        <v>12-25</v>
      </c>
      <c r="H1851" s="36" t="b" cm="1">
        <f t="array" ref="H1851">OR(WEEKDAY(UsageTable[[#This Row],[Time]])={1,7},NOT(ISERROR(VLOOKUP(DATE(YEAR(UsageTable[[#This Row],[Time]]),MONTH(UsageTable[[#This Row],[Time]]),DAY(UsageTable[[#This Row],[Time]])),Holidays[Date],1,FALSE()))))</f>
        <v>0</v>
      </c>
      <c r="I18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18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2" spans="2:11" x14ac:dyDescent="0.3">
      <c r="B1852" s="29">
        <v>44190</v>
      </c>
      <c r="C1852" s="34">
        <v>44190.916666666664</v>
      </c>
      <c r="D1852" s="31">
        <v>1.65</v>
      </c>
      <c r="E1852" s="15"/>
      <c r="F1852" s="15"/>
      <c r="G1852" s="36" t="str">
        <f>TEXT(UsageTable[[#This Row],[Time]],"mm-dd")</f>
        <v>12-25</v>
      </c>
      <c r="H1852" s="36" t="b" cm="1">
        <f t="array" ref="H1852">OR(WEEKDAY(UsageTable[[#This Row],[Time]])={1,7},NOT(ISERROR(VLOOKUP(DATE(YEAR(UsageTable[[#This Row],[Time]]),MONTH(UsageTable[[#This Row],[Time]]),DAY(UsageTable[[#This Row],[Time]])),Holidays[Date],1,FALSE()))))</f>
        <v>0</v>
      </c>
      <c r="I18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18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3" spans="2:11" x14ac:dyDescent="0.3">
      <c r="B1853" s="26">
        <v>44190</v>
      </c>
      <c r="C1853" s="33">
        <v>44190.958333333336</v>
      </c>
      <c r="D1853" s="28">
        <v>1.01</v>
      </c>
      <c r="E1853" s="15"/>
      <c r="F1853" s="15"/>
      <c r="G1853" s="36" t="str">
        <f>TEXT(UsageTable[[#This Row],[Time]],"mm-dd")</f>
        <v>12-25</v>
      </c>
      <c r="H1853" s="36" t="b" cm="1">
        <f t="array" ref="H1853">OR(WEEKDAY(UsageTable[[#This Row],[Time]])={1,7},NOT(ISERROR(VLOOKUP(DATE(YEAR(UsageTable[[#This Row],[Time]]),MONTH(UsageTable[[#This Row],[Time]]),DAY(UsageTable[[#This Row],[Time]])),Holidays[Date],1,FALSE()))))</f>
        <v>0</v>
      </c>
      <c r="I18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18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4" spans="2:11" x14ac:dyDescent="0.3">
      <c r="B1854" s="29">
        <v>44191</v>
      </c>
      <c r="C1854" s="34">
        <v>44191</v>
      </c>
      <c r="D1854" s="31">
        <v>0.44</v>
      </c>
      <c r="E1854" s="15"/>
      <c r="F1854" s="15"/>
      <c r="G1854" s="36" t="str">
        <f>TEXT(UsageTable[[#This Row],[Time]],"mm-dd")</f>
        <v>12-26</v>
      </c>
      <c r="H1854" s="36" t="b" cm="1">
        <f t="array" ref="H1854">OR(WEEKDAY(UsageTable[[#This Row],[Time]])={1,7},NOT(ISERROR(VLOOKUP(DATE(YEAR(UsageTable[[#This Row],[Time]]),MONTH(UsageTable[[#This Row],[Time]]),DAY(UsageTable[[#This Row],[Time]])),Holidays[Date],1,FALSE()))))</f>
        <v>1</v>
      </c>
      <c r="I18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18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5" spans="2:11" x14ac:dyDescent="0.3">
      <c r="B1855" s="26">
        <v>44191</v>
      </c>
      <c r="C1855" s="33">
        <v>44191.041666666664</v>
      </c>
      <c r="D1855" s="28">
        <v>0.75</v>
      </c>
      <c r="E1855" s="15"/>
      <c r="F1855" s="15"/>
      <c r="G1855" s="36" t="str">
        <f>TEXT(UsageTable[[#This Row],[Time]],"mm-dd")</f>
        <v>12-26</v>
      </c>
      <c r="H1855" s="36" t="b" cm="1">
        <f t="array" ref="H1855">OR(WEEKDAY(UsageTable[[#This Row],[Time]])={1,7},NOT(ISERROR(VLOOKUP(DATE(YEAR(UsageTable[[#This Row],[Time]]),MONTH(UsageTable[[#This Row],[Time]]),DAY(UsageTable[[#This Row],[Time]])),Holidays[Date],1,FALSE()))))</f>
        <v>1</v>
      </c>
      <c r="I18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18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6" spans="2:11" x14ac:dyDescent="0.3">
      <c r="B1856" s="29">
        <v>44191</v>
      </c>
      <c r="C1856" s="34">
        <v>44191.083333333336</v>
      </c>
      <c r="D1856" s="31">
        <v>0.37</v>
      </c>
      <c r="E1856" s="15"/>
      <c r="F1856" s="15"/>
      <c r="G1856" s="36" t="str">
        <f>TEXT(UsageTable[[#This Row],[Time]],"mm-dd")</f>
        <v>12-26</v>
      </c>
      <c r="H1856" s="36" t="b" cm="1">
        <f t="array" ref="H1856">OR(WEEKDAY(UsageTable[[#This Row],[Time]])={1,7},NOT(ISERROR(VLOOKUP(DATE(YEAR(UsageTable[[#This Row],[Time]]),MONTH(UsageTable[[#This Row],[Time]]),DAY(UsageTable[[#This Row],[Time]])),Holidays[Date],1,FALSE()))))</f>
        <v>1</v>
      </c>
      <c r="I18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8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7" spans="2:11" x14ac:dyDescent="0.3">
      <c r="B1857" s="26">
        <v>44191</v>
      </c>
      <c r="C1857" s="33">
        <v>44191.125</v>
      </c>
      <c r="D1857" s="28">
        <v>0.34</v>
      </c>
      <c r="E1857" s="15"/>
      <c r="F1857" s="15"/>
      <c r="G1857" s="36" t="str">
        <f>TEXT(UsageTable[[#This Row],[Time]],"mm-dd")</f>
        <v>12-26</v>
      </c>
      <c r="H1857" s="36" t="b" cm="1">
        <f t="array" ref="H1857">OR(WEEKDAY(UsageTable[[#This Row],[Time]])={1,7},NOT(ISERROR(VLOOKUP(DATE(YEAR(UsageTable[[#This Row],[Time]]),MONTH(UsageTable[[#This Row],[Time]]),DAY(UsageTable[[#This Row],[Time]])),Holidays[Date],1,FALSE()))))</f>
        <v>1</v>
      </c>
      <c r="I18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18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8" spans="2:11" x14ac:dyDescent="0.3">
      <c r="B1858" s="29">
        <v>44191</v>
      </c>
      <c r="C1858" s="34">
        <v>44191.166666666664</v>
      </c>
      <c r="D1858" s="31">
        <v>0.37</v>
      </c>
      <c r="E1858" s="15"/>
      <c r="F1858" s="15"/>
      <c r="G1858" s="36" t="str">
        <f>TEXT(UsageTable[[#This Row],[Time]],"mm-dd")</f>
        <v>12-26</v>
      </c>
      <c r="H1858" s="36" t="b" cm="1">
        <f t="array" ref="H1858">OR(WEEKDAY(UsageTable[[#This Row],[Time]])={1,7},NOT(ISERROR(VLOOKUP(DATE(YEAR(UsageTable[[#This Row],[Time]]),MONTH(UsageTable[[#This Row],[Time]]),DAY(UsageTable[[#This Row],[Time]])),Holidays[Date],1,FALSE()))))</f>
        <v>1</v>
      </c>
      <c r="I18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18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59" spans="2:11" x14ac:dyDescent="0.3">
      <c r="B1859" s="26">
        <v>44191</v>
      </c>
      <c r="C1859" s="33">
        <v>44191.208333333336</v>
      </c>
      <c r="D1859" s="28">
        <v>0.77</v>
      </c>
      <c r="E1859" s="15"/>
      <c r="F1859" s="15"/>
      <c r="G1859" s="36" t="str">
        <f>TEXT(UsageTable[[#This Row],[Time]],"mm-dd")</f>
        <v>12-26</v>
      </c>
      <c r="H1859" s="36" t="b" cm="1">
        <f t="array" ref="H1859">OR(WEEKDAY(UsageTable[[#This Row],[Time]])={1,7},NOT(ISERROR(VLOOKUP(DATE(YEAR(UsageTable[[#This Row],[Time]]),MONTH(UsageTable[[#This Row],[Time]]),DAY(UsageTable[[#This Row],[Time]])),Holidays[Date],1,FALSE()))))</f>
        <v>1</v>
      </c>
      <c r="I18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18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0" spans="2:11" x14ac:dyDescent="0.3">
      <c r="B1860" s="29">
        <v>44191</v>
      </c>
      <c r="C1860" s="34">
        <v>44191.25</v>
      </c>
      <c r="D1860" s="31">
        <v>0.92</v>
      </c>
      <c r="E1860" s="15"/>
      <c r="F1860" s="15"/>
      <c r="G1860" s="36" t="str">
        <f>TEXT(UsageTable[[#This Row],[Time]],"mm-dd")</f>
        <v>12-26</v>
      </c>
      <c r="H1860" s="36" t="b" cm="1">
        <f t="array" ref="H1860">OR(WEEKDAY(UsageTable[[#This Row],[Time]])={1,7},NOT(ISERROR(VLOOKUP(DATE(YEAR(UsageTable[[#This Row],[Time]]),MONTH(UsageTable[[#This Row],[Time]]),DAY(UsageTable[[#This Row],[Time]])),Holidays[Date],1,FALSE()))))</f>
        <v>1</v>
      </c>
      <c r="I18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18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1" spans="2:11" x14ac:dyDescent="0.3">
      <c r="B1861" s="26">
        <v>44191</v>
      </c>
      <c r="C1861" s="33">
        <v>44191.291666666664</v>
      </c>
      <c r="D1861" s="28">
        <v>0.82</v>
      </c>
      <c r="E1861" s="15"/>
      <c r="F1861" s="15"/>
      <c r="G1861" s="36" t="str">
        <f>TEXT(UsageTable[[#This Row],[Time]],"mm-dd")</f>
        <v>12-26</v>
      </c>
      <c r="H1861" s="36" t="b" cm="1">
        <f t="array" ref="H1861">OR(WEEKDAY(UsageTable[[#This Row],[Time]])={1,7},NOT(ISERROR(VLOOKUP(DATE(YEAR(UsageTable[[#This Row],[Time]]),MONTH(UsageTable[[#This Row],[Time]]),DAY(UsageTable[[#This Row],[Time]])),Holidays[Date],1,FALSE()))))</f>
        <v>1</v>
      </c>
      <c r="I18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18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2" spans="2:11" x14ac:dyDescent="0.3">
      <c r="B1862" s="29">
        <v>44191</v>
      </c>
      <c r="C1862" s="34">
        <v>44191.333333333336</v>
      </c>
      <c r="D1862" s="31">
        <v>2.61</v>
      </c>
      <c r="E1862" s="15"/>
      <c r="F1862" s="15"/>
      <c r="G1862" s="36" t="str">
        <f>TEXT(UsageTable[[#This Row],[Time]],"mm-dd")</f>
        <v>12-26</v>
      </c>
      <c r="H1862" s="36" t="b" cm="1">
        <f t="array" ref="H1862">OR(WEEKDAY(UsageTable[[#This Row],[Time]])={1,7},NOT(ISERROR(VLOOKUP(DATE(YEAR(UsageTable[[#This Row],[Time]]),MONTH(UsageTable[[#This Row],[Time]]),DAY(UsageTable[[#This Row],[Time]])),Holidays[Date],1,FALSE()))))</f>
        <v>1</v>
      </c>
      <c r="I18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2.61</v>
      </c>
      <c r="J18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3" spans="2:11" x14ac:dyDescent="0.3">
      <c r="B1863" s="26">
        <v>44191</v>
      </c>
      <c r="C1863" s="33">
        <v>44191.375</v>
      </c>
      <c r="D1863" s="28">
        <v>2.2400000000000002</v>
      </c>
      <c r="E1863" s="15"/>
      <c r="F1863" s="15"/>
      <c r="G1863" s="36" t="str">
        <f>TEXT(UsageTable[[#This Row],[Time]],"mm-dd")</f>
        <v>12-26</v>
      </c>
      <c r="H1863" s="36" t="b" cm="1">
        <f t="array" ref="H1863">OR(WEEKDAY(UsageTable[[#This Row],[Time]])={1,7},NOT(ISERROR(VLOOKUP(DATE(YEAR(UsageTable[[#This Row],[Time]]),MONTH(UsageTable[[#This Row],[Time]]),DAY(UsageTable[[#This Row],[Time]])),Holidays[Date],1,FALSE()))))</f>
        <v>1</v>
      </c>
      <c r="I18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2.2400000000000002</v>
      </c>
      <c r="J18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4" spans="2:11" x14ac:dyDescent="0.3">
      <c r="B1864" s="29">
        <v>44191</v>
      </c>
      <c r="C1864" s="34">
        <v>44191.416666666664</v>
      </c>
      <c r="D1864" s="31">
        <v>4.43</v>
      </c>
      <c r="E1864" s="15"/>
      <c r="F1864" s="15"/>
      <c r="G1864" s="36" t="str">
        <f>TEXT(UsageTable[[#This Row],[Time]],"mm-dd")</f>
        <v>12-26</v>
      </c>
      <c r="H1864" s="36" t="b" cm="1">
        <f t="array" ref="H1864">OR(WEEKDAY(UsageTable[[#This Row],[Time]])={1,7},NOT(ISERROR(VLOOKUP(DATE(YEAR(UsageTable[[#This Row],[Time]]),MONTH(UsageTable[[#This Row],[Time]]),DAY(UsageTable[[#This Row],[Time]])),Holidays[Date],1,FALSE()))))</f>
        <v>1</v>
      </c>
      <c r="I18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4.43</v>
      </c>
      <c r="J18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5" spans="2:11" x14ac:dyDescent="0.3">
      <c r="B1865" s="26">
        <v>44191</v>
      </c>
      <c r="C1865" s="33">
        <v>44191.458333333336</v>
      </c>
      <c r="D1865" s="28">
        <v>3.64</v>
      </c>
      <c r="E1865" s="15"/>
      <c r="F1865" s="15"/>
      <c r="G1865" s="36" t="str">
        <f>TEXT(UsageTable[[#This Row],[Time]],"mm-dd")</f>
        <v>12-26</v>
      </c>
      <c r="H1865" s="36" t="b" cm="1">
        <f t="array" ref="H1865">OR(WEEKDAY(UsageTable[[#This Row],[Time]])={1,7},NOT(ISERROR(VLOOKUP(DATE(YEAR(UsageTable[[#This Row],[Time]]),MONTH(UsageTable[[#This Row],[Time]]),DAY(UsageTable[[#This Row],[Time]])),Holidays[Date],1,FALSE()))))</f>
        <v>1</v>
      </c>
      <c r="I18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3.64</v>
      </c>
      <c r="J18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6" spans="2:11" x14ac:dyDescent="0.3">
      <c r="B1866" s="29">
        <v>44191</v>
      </c>
      <c r="C1866" s="34">
        <v>44191.5</v>
      </c>
      <c r="D1866" s="31">
        <v>4.7699999999999996</v>
      </c>
      <c r="E1866" s="15"/>
      <c r="F1866" s="15"/>
      <c r="G1866" s="36" t="str">
        <f>TEXT(UsageTable[[#This Row],[Time]],"mm-dd")</f>
        <v>12-26</v>
      </c>
      <c r="H1866" s="36" t="b" cm="1">
        <f t="array" ref="H1866">OR(WEEKDAY(UsageTable[[#This Row],[Time]])={1,7},NOT(ISERROR(VLOOKUP(DATE(YEAR(UsageTable[[#This Row],[Time]]),MONTH(UsageTable[[#This Row],[Time]]),DAY(UsageTable[[#This Row],[Time]])),Holidays[Date],1,FALSE()))))</f>
        <v>1</v>
      </c>
      <c r="I18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4.7699999999999996</v>
      </c>
      <c r="J18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7" spans="2:11" x14ac:dyDescent="0.3">
      <c r="B1867" s="26">
        <v>44191</v>
      </c>
      <c r="C1867" s="33">
        <v>44191.541666666664</v>
      </c>
      <c r="D1867" s="28">
        <v>1.87</v>
      </c>
      <c r="E1867" s="15"/>
      <c r="F1867" s="15"/>
      <c r="G1867" s="36" t="str">
        <f>TEXT(UsageTable[[#This Row],[Time]],"mm-dd")</f>
        <v>12-26</v>
      </c>
      <c r="H1867" s="36" t="b" cm="1">
        <f t="array" ref="H1867">OR(WEEKDAY(UsageTable[[#This Row],[Time]])={1,7},NOT(ISERROR(VLOOKUP(DATE(YEAR(UsageTable[[#This Row],[Time]]),MONTH(UsageTable[[#This Row],[Time]]),DAY(UsageTable[[#This Row],[Time]])),Holidays[Date],1,FALSE()))))</f>
        <v>1</v>
      </c>
      <c r="I18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18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8" spans="2:11" x14ac:dyDescent="0.3">
      <c r="B1868" s="29">
        <v>44191</v>
      </c>
      <c r="C1868" s="34">
        <v>44191.583333333336</v>
      </c>
      <c r="D1868" s="31">
        <v>2.4900000000000002</v>
      </c>
      <c r="E1868" s="15"/>
      <c r="F1868" s="15"/>
      <c r="G1868" s="36" t="str">
        <f>TEXT(UsageTable[[#This Row],[Time]],"mm-dd")</f>
        <v>12-26</v>
      </c>
      <c r="H1868" s="36" t="b" cm="1">
        <f t="array" ref="H1868">OR(WEEKDAY(UsageTable[[#This Row],[Time]])={1,7},NOT(ISERROR(VLOOKUP(DATE(YEAR(UsageTable[[#This Row],[Time]]),MONTH(UsageTable[[#This Row],[Time]]),DAY(UsageTable[[#This Row],[Time]])),Holidays[Date],1,FALSE()))))</f>
        <v>1</v>
      </c>
      <c r="I18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2.4900000000000002</v>
      </c>
      <c r="J18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69" spans="2:11" x14ac:dyDescent="0.3">
      <c r="B1869" s="26">
        <v>44191</v>
      </c>
      <c r="C1869" s="33">
        <v>44191.625</v>
      </c>
      <c r="D1869" s="28">
        <v>2.9</v>
      </c>
      <c r="E1869" s="15"/>
      <c r="F1869" s="15"/>
      <c r="G1869" s="36" t="str">
        <f>TEXT(UsageTable[[#This Row],[Time]],"mm-dd")</f>
        <v>12-26</v>
      </c>
      <c r="H1869" s="36" t="b" cm="1">
        <f t="array" ref="H1869">OR(WEEKDAY(UsageTable[[#This Row],[Time]])={1,7},NOT(ISERROR(VLOOKUP(DATE(YEAR(UsageTable[[#This Row],[Time]]),MONTH(UsageTable[[#This Row],[Time]]),DAY(UsageTable[[#This Row],[Time]])),Holidays[Date],1,FALSE()))))</f>
        <v>1</v>
      </c>
      <c r="I18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v>
      </c>
      <c r="J18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0" spans="2:11" x14ac:dyDescent="0.3">
      <c r="B1870" s="29">
        <v>44191</v>
      </c>
      <c r="C1870" s="34">
        <v>44191.666666666664</v>
      </c>
      <c r="D1870" s="31">
        <v>4.09</v>
      </c>
      <c r="E1870" s="15"/>
      <c r="F1870" s="15"/>
      <c r="G1870" s="36" t="str">
        <f>TEXT(UsageTable[[#This Row],[Time]],"mm-dd")</f>
        <v>12-26</v>
      </c>
      <c r="H1870" s="36" t="b" cm="1">
        <f t="array" ref="H1870">OR(WEEKDAY(UsageTable[[#This Row],[Time]])={1,7},NOT(ISERROR(VLOOKUP(DATE(YEAR(UsageTable[[#This Row],[Time]]),MONTH(UsageTable[[#This Row],[Time]]),DAY(UsageTable[[#This Row],[Time]])),Holidays[Date],1,FALSE()))))</f>
        <v>1</v>
      </c>
      <c r="I18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4.09</v>
      </c>
      <c r="J18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1" spans="2:11" x14ac:dyDescent="0.3">
      <c r="B1871" s="26">
        <v>44191</v>
      </c>
      <c r="C1871" s="33">
        <v>44191.708333333336</v>
      </c>
      <c r="D1871" s="28">
        <v>2.31</v>
      </c>
      <c r="E1871" s="15"/>
      <c r="F1871" s="15"/>
      <c r="G1871" s="36" t="str">
        <f>TEXT(UsageTable[[#This Row],[Time]],"mm-dd")</f>
        <v>12-26</v>
      </c>
      <c r="H1871" s="36" t="b" cm="1">
        <f t="array" ref="H1871">OR(WEEKDAY(UsageTable[[#This Row],[Time]])={1,7},NOT(ISERROR(VLOOKUP(DATE(YEAR(UsageTable[[#This Row],[Time]]),MONTH(UsageTable[[#This Row],[Time]]),DAY(UsageTable[[#This Row],[Time]])),Holidays[Date],1,FALSE()))))</f>
        <v>1</v>
      </c>
      <c r="I18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v>
      </c>
      <c r="J18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2" spans="2:11" x14ac:dyDescent="0.3">
      <c r="B1872" s="29">
        <v>44191</v>
      </c>
      <c r="C1872" s="34">
        <v>44191.75</v>
      </c>
      <c r="D1872" s="31">
        <v>2.6</v>
      </c>
      <c r="E1872" s="15"/>
      <c r="F1872" s="15"/>
      <c r="G1872" s="36" t="str">
        <f>TEXT(UsageTable[[#This Row],[Time]],"mm-dd")</f>
        <v>12-26</v>
      </c>
      <c r="H1872" s="36" t="b" cm="1">
        <f t="array" ref="H1872">OR(WEEKDAY(UsageTable[[#This Row],[Time]])={1,7},NOT(ISERROR(VLOOKUP(DATE(YEAR(UsageTable[[#This Row],[Time]]),MONTH(UsageTable[[#This Row],[Time]]),DAY(UsageTable[[#This Row],[Time]])),Holidays[Date],1,FALSE()))))</f>
        <v>1</v>
      </c>
      <c r="I18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v>
      </c>
      <c r="J18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3" spans="2:11" x14ac:dyDescent="0.3">
      <c r="B1873" s="26">
        <v>44191</v>
      </c>
      <c r="C1873" s="33">
        <v>44191.791666666664</v>
      </c>
      <c r="D1873" s="28">
        <v>2.9</v>
      </c>
      <c r="E1873" s="15"/>
      <c r="F1873" s="15"/>
      <c r="G1873" s="36" t="str">
        <f>TEXT(UsageTable[[#This Row],[Time]],"mm-dd")</f>
        <v>12-26</v>
      </c>
      <c r="H1873" s="36" t="b" cm="1">
        <f t="array" ref="H1873">OR(WEEKDAY(UsageTable[[#This Row],[Time]])={1,7},NOT(ISERROR(VLOOKUP(DATE(YEAR(UsageTable[[#This Row],[Time]]),MONTH(UsageTable[[#This Row],[Time]]),DAY(UsageTable[[#This Row],[Time]])),Holidays[Date],1,FALSE()))))</f>
        <v>1</v>
      </c>
      <c r="I18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v>
      </c>
      <c r="J18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4" spans="2:11" x14ac:dyDescent="0.3">
      <c r="B1874" s="29">
        <v>44191</v>
      </c>
      <c r="C1874" s="34">
        <v>44191.833333333336</v>
      </c>
      <c r="D1874" s="31">
        <v>1.07</v>
      </c>
      <c r="E1874" s="15"/>
      <c r="F1874" s="15"/>
      <c r="G1874" s="36" t="str">
        <f>TEXT(UsageTable[[#This Row],[Time]],"mm-dd")</f>
        <v>12-26</v>
      </c>
      <c r="H1874" s="36" t="b" cm="1">
        <f t="array" ref="H1874">OR(WEEKDAY(UsageTable[[#This Row],[Time]])={1,7},NOT(ISERROR(VLOOKUP(DATE(YEAR(UsageTable[[#This Row],[Time]]),MONTH(UsageTable[[#This Row],[Time]]),DAY(UsageTable[[#This Row],[Time]])),Holidays[Date],1,FALSE()))))</f>
        <v>1</v>
      </c>
      <c r="I18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18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5" spans="2:11" x14ac:dyDescent="0.3">
      <c r="B1875" s="26">
        <v>44191</v>
      </c>
      <c r="C1875" s="33">
        <v>44191.875</v>
      </c>
      <c r="D1875" s="28">
        <v>0.97</v>
      </c>
      <c r="E1875" s="15"/>
      <c r="F1875" s="15"/>
      <c r="G1875" s="36" t="str">
        <f>TEXT(UsageTable[[#This Row],[Time]],"mm-dd")</f>
        <v>12-26</v>
      </c>
      <c r="H1875" s="36" t="b" cm="1">
        <f t="array" ref="H1875">OR(WEEKDAY(UsageTable[[#This Row],[Time]])={1,7},NOT(ISERROR(VLOOKUP(DATE(YEAR(UsageTable[[#This Row],[Time]]),MONTH(UsageTable[[#This Row],[Time]]),DAY(UsageTable[[#This Row],[Time]])),Holidays[Date],1,FALSE()))))</f>
        <v>1</v>
      </c>
      <c r="I18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18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6" spans="2:11" x14ac:dyDescent="0.3">
      <c r="B1876" s="29">
        <v>44191</v>
      </c>
      <c r="C1876" s="34">
        <v>44191.916666666664</v>
      </c>
      <c r="D1876" s="31">
        <v>0.72</v>
      </c>
      <c r="E1876" s="15"/>
      <c r="F1876" s="15"/>
      <c r="G1876" s="36" t="str">
        <f>TEXT(UsageTable[[#This Row],[Time]],"mm-dd")</f>
        <v>12-26</v>
      </c>
      <c r="H1876" s="36" t="b" cm="1">
        <f t="array" ref="H1876">OR(WEEKDAY(UsageTable[[#This Row],[Time]])={1,7},NOT(ISERROR(VLOOKUP(DATE(YEAR(UsageTable[[#This Row],[Time]]),MONTH(UsageTable[[#This Row],[Time]]),DAY(UsageTable[[#This Row],[Time]])),Holidays[Date],1,FALSE()))))</f>
        <v>1</v>
      </c>
      <c r="I18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18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7" spans="2:11" x14ac:dyDescent="0.3">
      <c r="B1877" s="26">
        <v>44191</v>
      </c>
      <c r="C1877" s="33">
        <v>44191.958333333336</v>
      </c>
      <c r="D1877" s="28">
        <v>5</v>
      </c>
      <c r="E1877" s="15"/>
      <c r="F1877" s="15"/>
      <c r="G1877" s="36" t="str">
        <f>TEXT(UsageTable[[#This Row],[Time]],"mm-dd")</f>
        <v>12-26</v>
      </c>
      <c r="H1877" s="36" t="b" cm="1">
        <f t="array" ref="H1877">OR(WEEKDAY(UsageTable[[#This Row],[Time]])={1,7},NOT(ISERROR(VLOOKUP(DATE(YEAR(UsageTable[[#This Row],[Time]]),MONTH(UsageTable[[#This Row],[Time]]),DAY(UsageTable[[#This Row],[Time]])),Holidays[Date],1,FALSE()))))</f>
        <v>1</v>
      </c>
      <c r="I18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v>
      </c>
      <c r="J18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8" spans="2:11" x14ac:dyDescent="0.3">
      <c r="B1878" s="29">
        <v>44192</v>
      </c>
      <c r="C1878" s="34">
        <v>44192</v>
      </c>
      <c r="D1878" s="31">
        <v>4.9400000000000004</v>
      </c>
      <c r="E1878" s="15"/>
      <c r="F1878" s="15"/>
      <c r="G1878" s="36" t="str">
        <f>TEXT(UsageTable[[#This Row],[Time]],"mm-dd")</f>
        <v>12-27</v>
      </c>
      <c r="H1878" s="36" t="b" cm="1">
        <f t="array" ref="H1878">OR(WEEKDAY(UsageTable[[#This Row],[Time]])={1,7},NOT(ISERROR(VLOOKUP(DATE(YEAR(UsageTable[[#This Row],[Time]]),MONTH(UsageTable[[#This Row],[Time]]),DAY(UsageTable[[#This Row],[Time]])),Holidays[Date],1,FALSE()))))</f>
        <v>1</v>
      </c>
      <c r="I18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4.9400000000000004</v>
      </c>
      <c r="J18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79" spans="2:11" x14ac:dyDescent="0.3">
      <c r="B1879" s="26">
        <v>44192</v>
      </c>
      <c r="C1879" s="33">
        <v>44192.041666666664</v>
      </c>
      <c r="D1879" s="28">
        <v>0.3</v>
      </c>
      <c r="E1879" s="15"/>
      <c r="F1879" s="15"/>
      <c r="G1879" s="36" t="str">
        <f>TEXT(UsageTable[[#This Row],[Time]],"mm-dd")</f>
        <v>12-27</v>
      </c>
      <c r="H1879" s="36" t="b" cm="1">
        <f t="array" ref="H1879">OR(WEEKDAY(UsageTable[[#This Row],[Time]])={1,7},NOT(ISERROR(VLOOKUP(DATE(YEAR(UsageTable[[#This Row],[Time]]),MONTH(UsageTable[[#This Row],[Time]]),DAY(UsageTable[[#This Row],[Time]])),Holidays[Date],1,FALSE()))))</f>
        <v>1</v>
      </c>
      <c r="I18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8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0" spans="2:11" x14ac:dyDescent="0.3">
      <c r="B1880" s="29">
        <v>44192</v>
      </c>
      <c r="C1880" s="34">
        <v>44192.083333333336</v>
      </c>
      <c r="D1880" s="31">
        <v>1.1100000000000001</v>
      </c>
      <c r="E1880" s="15"/>
      <c r="F1880" s="15"/>
      <c r="G1880" s="36" t="str">
        <f>TEXT(UsageTable[[#This Row],[Time]],"mm-dd")</f>
        <v>12-27</v>
      </c>
      <c r="H1880" s="36" t="b" cm="1">
        <f t="array" ref="H1880">OR(WEEKDAY(UsageTable[[#This Row],[Time]])={1,7},NOT(ISERROR(VLOOKUP(DATE(YEAR(UsageTable[[#This Row],[Time]]),MONTH(UsageTable[[#This Row],[Time]]),DAY(UsageTable[[#This Row],[Time]])),Holidays[Date],1,FALSE()))))</f>
        <v>1</v>
      </c>
      <c r="I18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18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1" spans="2:11" x14ac:dyDescent="0.3">
      <c r="B1881" s="26">
        <v>44192</v>
      </c>
      <c r="C1881" s="33">
        <v>44192.125</v>
      </c>
      <c r="D1881" s="28">
        <v>0.3</v>
      </c>
      <c r="E1881" s="15"/>
      <c r="F1881" s="15"/>
      <c r="G1881" s="36" t="str">
        <f>TEXT(UsageTable[[#This Row],[Time]],"mm-dd")</f>
        <v>12-27</v>
      </c>
      <c r="H1881" s="36" t="b" cm="1">
        <f t="array" ref="H1881">OR(WEEKDAY(UsageTable[[#This Row],[Time]])={1,7},NOT(ISERROR(VLOOKUP(DATE(YEAR(UsageTable[[#This Row],[Time]]),MONTH(UsageTable[[#This Row],[Time]]),DAY(UsageTable[[#This Row],[Time]])),Holidays[Date],1,FALSE()))))</f>
        <v>1</v>
      </c>
      <c r="I18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18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2" spans="2:11" x14ac:dyDescent="0.3">
      <c r="B1882" s="29">
        <v>44192</v>
      </c>
      <c r="C1882" s="34">
        <v>44192.166666666664</v>
      </c>
      <c r="D1882" s="31">
        <v>0.4</v>
      </c>
      <c r="E1882" s="15"/>
      <c r="F1882" s="15"/>
      <c r="G1882" s="36" t="str">
        <f>TEXT(UsageTable[[#This Row],[Time]],"mm-dd")</f>
        <v>12-27</v>
      </c>
      <c r="H1882" s="36" t="b" cm="1">
        <f t="array" ref="H1882">OR(WEEKDAY(UsageTable[[#This Row],[Time]])={1,7},NOT(ISERROR(VLOOKUP(DATE(YEAR(UsageTable[[#This Row],[Time]]),MONTH(UsageTable[[#This Row],[Time]]),DAY(UsageTable[[#This Row],[Time]])),Holidays[Date],1,FALSE()))))</f>
        <v>1</v>
      </c>
      <c r="I18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8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3" spans="2:11" x14ac:dyDescent="0.3">
      <c r="B1883" s="26">
        <v>44192</v>
      </c>
      <c r="C1883" s="33">
        <v>44192.208333333336</v>
      </c>
      <c r="D1883" s="28">
        <v>1.05</v>
      </c>
      <c r="E1883" s="15"/>
      <c r="F1883" s="15"/>
      <c r="G1883" s="36" t="str">
        <f>TEXT(UsageTable[[#This Row],[Time]],"mm-dd")</f>
        <v>12-27</v>
      </c>
      <c r="H1883" s="36" t="b" cm="1">
        <f t="array" ref="H1883">OR(WEEKDAY(UsageTable[[#This Row],[Time]])={1,7},NOT(ISERROR(VLOOKUP(DATE(YEAR(UsageTable[[#This Row],[Time]]),MONTH(UsageTable[[#This Row],[Time]]),DAY(UsageTable[[#This Row],[Time]])),Holidays[Date],1,FALSE()))))</f>
        <v>1</v>
      </c>
      <c r="I18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18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4" spans="2:11" x14ac:dyDescent="0.3">
      <c r="B1884" s="29">
        <v>44192</v>
      </c>
      <c r="C1884" s="34">
        <v>44192.25</v>
      </c>
      <c r="D1884" s="31">
        <v>1.1399999999999999</v>
      </c>
      <c r="E1884" s="15"/>
      <c r="F1884" s="15"/>
      <c r="G1884" s="36" t="str">
        <f>TEXT(UsageTable[[#This Row],[Time]],"mm-dd")</f>
        <v>12-27</v>
      </c>
      <c r="H1884" s="36" t="b" cm="1">
        <f t="array" ref="H1884">OR(WEEKDAY(UsageTable[[#This Row],[Time]])={1,7},NOT(ISERROR(VLOOKUP(DATE(YEAR(UsageTable[[#This Row],[Time]]),MONTH(UsageTable[[#This Row],[Time]]),DAY(UsageTable[[#This Row],[Time]])),Holidays[Date],1,FALSE()))))</f>
        <v>1</v>
      </c>
      <c r="I18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18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5" spans="2:11" x14ac:dyDescent="0.3">
      <c r="B1885" s="26">
        <v>44192</v>
      </c>
      <c r="C1885" s="33">
        <v>44192.291666666664</v>
      </c>
      <c r="D1885" s="28">
        <v>1.6</v>
      </c>
      <c r="E1885" s="15"/>
      <c r="F1885" s="15"/>
      <c r="G1885" s="36" t="str">
        <f>TEXT(UsageTable[[#This Row],[Time]],"mm-dd")</f>
        <v>12-27</v>
      </c>
      <c r="H1885" s="36" t="b" cm="1">
        <f t="array" ref="H1885">OR(WEEKDAY(UsageTable[[#This Row],[Time]])={1,7},NOT(ISERROR(VLOOKUP(DATE(YEAR(UsageTable[[#This Row],[Time]]),MONTH(UsageTable[[#This Row],[Time]]),DAY(UsageTable[[#This Row],[Time]])),Holidays[Date],1,FALSE()))))</f>
        <v>1</v>
      </c>
      <c r="I18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18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6" spans="2:11" x14ac:dyDescent="0.3">
      <c r="B1886" s="29">
        <v>44192</v>
      </c>
      <c r="C1886" s="34">
        <v>44192.333333333336</v>
      </c>
      <c r="D1886" s="31">
        <v>3.42</v>
      </c>
      <c r="E1886" s="15"/>
      <c r="F1886" s="15"/>
      <c r="G1886" s="36" t="str">
        <f>TEXT(UsageTable[[#This Row],[Time]],"mm-dd")</f>
        <v>12-27</v>
      </c>
      <c r="H1886" s="36" t="b" cm="1">
        <f t="array" ref="H1886">OR(WEEKDAY(UsageTable[[#This Row],[Time]])={1,7},NOT(ISERROR(VLOOKUP(DATE(YEAR(UsageTable[[#This Row],[Time]]),MONTH(UsageTable[[#This Row],[Time]]),DAY(UsageTable[[#This Row],[Time]])),Holidays[Date],1,FALSE()))))</f>
        <v>1</v>
      </c>
      <c r="I18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3.42</v>
      </c>
      <c r="J18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7" spans="2:11" x14ac:dyDescent="0.3">
      <c r="B1887" s="26">
        <v>44192</v>
      </c>
      <c r="C1887" s="33">
        <v>44192.375</v>
      </c>
      <c r="D1887" s="28">
        <v>2.0499999999999998</v>
      </c>
      <c r="E1887" s="15"/>
      <c r="F1887" s="15"/>
      <c r="G1887" s="36" t="str">
        <f>TEXT(UsageTable[[#This Row],[Time]],"mm-dd")</f>
        <v>12-27</v>
      </c>
      <c r="H1887" s="36" t="b" cm="1">
        <f t="array" ref="H1887">OR(WEEKDAY(UsageTable[[#This Row],[Time]])={1,7},NOT(ISERROR(VLOOKUP(DATE(YEAR(UsageTable[[#This Row],[Time]]),MONTH(UsageTable[[#This Row],[Time]]),DAY(UsageTable[[#This Row],[Time]])),Holidays[Date],1,FALSE()))))</f>
        <v>1</v>
      </c>
      <c r="I18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18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8" spans="2:11" x14ac:dyDescent="0.3">
      <c r="B1888" s="29">
        <v>44192</v>
      </c>
      <c r="C1888" s="34">
        <v>44192.416666666664</v>
      </c>
      <c r="D1888" s="31">
        <v>1.48</v>
      </c>
      <c r="E1888" s="15"/>
      <c r="F1888" s="15"/>
      <c r="G1888" s="36" t="str">
        <f>TEXT(UsageTable[[#This Row],[Time]],"mm-dd")</f>
        <v>12-27</v>
      </c>
      <c r="H1888" s="36" t="b" cm="1">
        <f t="array" ref="H1888">OR(WEEKDAY(UsageTable[[#This Row],[Time]])={1,7},NOT(ISERROR(VLOOKUP(DATE(YEAR(UsageTable[[#This Row],[Time]]),MONTH(UsageTable[[#This Row],[Time]]),DAY(UsageTable[[#This Row],[Time]])),Holidays[Date],1,FALSE()))))</f>
        <v>1</v>
      </c>
      <c r="I18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1.48</v>
      </c>
      <c r="J18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89" spans="2:11" x14ac:dyDescent="0.3">
      <c r="B1889" s="26">
        <v>44192</v>
      </c>
      <c r="C1889" s="33">
        <v>44192.458333333336</v>
      </c>
      <c r="D1889" s="28">
        <v>1.73</v>
      </c>
      <c r="E1889" s="15"/>
      <c r="F1889" s="15"/>
      <c r="G1889" s="36" t="str">
        <f>TEXT(UsageTable[[#This Row],[Time]],"mm-dd")</f>
        <v>12-27</v>
      </c>
      <c r="H1889" s="36" t="b" cm="1">
        <f t="array" ref="H1889">OR(WEEKDAY(UsageTable[[#This Row],[Time]])={1,7},NOT(ISERROR(VLOOKUP(DATE(YEAR(UsageTable[[#This Row],[Time]]),MONTH(UsageTable[[#This Row],[Time]]),DAY(UsageTable[[#This Row],[Time]])),Holidays[Date],1,FALSE()))))</f>
        <v>1</v>
      </c>
      <c r="I18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18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0" spans="2:11" x14ac:dyDescent="0.3">
      <c r="B1890" s="29">
        <v>44192</v>
      </c>
      <c r="C1890" s="34">
        <v>44192.5</v>
      </c>
      <c r="D1890" s="31">
        <v>2.78</v>
      </c>
      <c r="E1890" s="15"/>
      <c r="F1890" s="15"/>
      <c r="G1890" s="36" t="str">
        <f>TEXT(UsageTable[[#This Row],[Time]],"mm-dd")</f>
        <v>12-27</v>
      </c>
      <c r="H1890" s="36" t="b" cm="1">
        <f t="array" ref="H1890">OR(WEEKDAY(UsageTable[[#This Row],[Time]])={1,7},NOT(ISERROR(VLOOKUP(DATE(YEAR(UsageTable[[#This Row],[Time]]),MONTH(UsageTable[[#This Row],[Time]]),DAY(UsageTable[[#This Row],[Time]])),Holidays[Date],1,FALSE()))))</f>
        <v>1</v>
      </c>
      <c r="I18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2.78</v>
      </c>
      <c r="J18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1" spans="2:11" x14ac:dyDescent="0.3">
      <c r="B1891" s="26">
        <v>44192</v>
      </c>
      <c r="C1891" s="33">
        <v>44192.541666666664</v>
      </c>
      <c r="D1891" s="28">
        <v>1.6</v>
      </c>
      <c r="E1891" s="15"/>
      <c r="F1891" s="15"/>
      <c r="G1891" s="36" t="str">
        <f>TEXT(UsageTable[[#This Row],[Time]],"mm-dd")</f>
        <v>12-27</v>
      </c>
      <c r="H1891" s="36" t="b" cm="1">
        <f t="array" ref="H1891">OR(WEEKDAY(UsageTable[[#This Row],[Time]])={1,7},NOT(ISERROR(VLOOKUP(DATE(YEAR(UsageTable[[#This Row],[Time]]),MONTH(UsageTable[[#This Row],[Time]]),DAY(UsageTable[[#This Row],[Time]])),Holidays[Date],1,FALSE()))))</f>
        <v>1</v>
      </c>
      <c r="I18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18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2" spans="2:11" x14ac:dyDescent="0.3">
      <c r="B1892" s="29">
        <v>44192</v>
      </c>
      <c r="C1892" s="34">
        <v>44192.583333333336</v>
      </c>
      <c r="D1892" s="31">
        <v>1.1399999999999999</v>
      </c>
      <c r="E1892" s="15"/>
      <c r="F1892" s="15"/>
      <c r="G1892" s="36" t="str">
        <f>TEXT(UsageTable[[#This Row],[Time]],"mm-dd")</f>
        <v>12-27</v>
      </c>
      <c r="H1892" s="36" t="b" cm="1">
        <f t="array" ref="H1892">OR(WEEKDAY(UsageTable[[#This Row],[Time]])={1,7},NOT(ISERROR(VLOOKUP(DATE(YEAR(UsageTable[[#This Row],[Time]]),MONTH(UsageTable[[#This Row],[Time]]),DAY(UsageTable[[#This Row],[Time]])),Holidays[Date],1,FALSE()))))</f>
        <v>1</v>
      </c>
      <c r="I18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18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3" spans="2:11" x14ac:dyDescent="0.3">
      <c r="B1893" s="26">
        <v>44192</v>
      </c>
      <c r="C1893" s="33">
        <v>44192.625</v>
      </c>
      <c r="D1893" s="28">
        <v>0.49</v>
      </c>
      <c r="E1893" s="15"/>
      <c r="F1893" s="15"/>
      <c r="G1893" s="36" t="str">
        <f>TEXT(UsageTable[[#This Row],[Time]],"mm-dd")</f>
        <v>12-27</v>
      </c>
      <c r="H1893" s="36" t="b" cm="1">
        <f t="array" ref="H1893">OR(WEEKDAY(UsageTable[[#This Row],[Time]])={1,7},NOT(ISERROR(VLOOKUP(DATE(YEAR(UsageTable[[#This Row],[Time]]),MONTH(UsageTable[[#This Row],[Time]]),DAY(UsageTable[[#This Row],[Time]])),Holidays[Date],1,FALSE()))))</f>
        <v>1</v>
      </c>
      <c r="I18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18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4" spans="2:11" x14ac:dyDescent="0.3">
      <c r="B1894" s="29">
        <v>44192</v>
      </c>
      <c r="C1894" s="34">
        <v>44192.666666666664</v>
      </c>
      <c r="D1894" s="31">
        <v>2.82</v>
      </c>
      <c r="E1894" s="15"/>
      <c r="F1894" s="15"/>
      <c r="G1894" s="36" t="str">
        <f>TEXT(UsageTable[[#This Row],[Time]],"mm-dd")</f>
        <v>12-27</v>
      </c>
      <c r="H1894" s="36" t="b" cm="1">
        <f t="array" ref="H1894">OR(WEEKDAY(UsageTable[[#This Row],[Time]])={1,7},NOT(ISERROR(VLOOKUP(DATE(YEAR(UsageTable[[#This Row],[Time]]),MONTH(UsageTable[[#This Row],[Time]]),DAY(UsageTable[[#This Row],[Time]])),Holidays[Date],1,FALSE()))))</f>
        <v>1</v>
      </c>
      <c r="I18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2.82</v>
      </c>
      <c r="J18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5" spans="2:11" x14ac:dyDescent="0.3">
      <c r="B1895" s="26">
        <v>44192</v>
      </c>
      <c r="C1895" s="33">
        <v>44192.708333333336</v>
      </c>
      <c r="D1895" s="28">
        <v>3.37</v>
      </c>
      <c r="E1895" s="15"/>
      <c r="F1895" s="15"/>
      <c r="G1895" s="36" t="str">
        <f>TEXT(UsageTable[[#This Row],[Time]],"mm-dd")</f>
        <v>12-27</v>
      </c>
      <c r="H1895" s="36" t="b" cm="1">
        <f t="array" ref="H1895">OR(WEEKDAY(UsageTable[[#This Row],[Time]])={1,7},NOT(ISERROR(VLOOKUP(DATE(YEAR(UsageTable[[#This Row],[Time]]),MONTH(UsageTable[[#This Row],[Time]]),DAY(UsageTable[[#This Row],[Time]])),Holidays[Date],1,FALSE()))))</f>
        <v>1</v>
      </c>
      <c r="I18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3.37</v>
      </c>
      <c r="J18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6" spans="2:11" x14ac:dyDescent="0.3">
      <c r="B1896" s="29">
        <v>44192</v>
      </c>
      <c r="C1896" s="34">
        <v>44192.75</v>
      </c>
      <c r="D1896" s="31">
        <v>2.4300000000000002</v>
      </c>
      <c r="E1896" s="15"/>
      <c r="F1896" s="15"/>
      <c r="G1896" s="36" t="str">
        <f>TEXT(UsageTable[[#This Row],[Time]],"mm-dd")</f>
        <v>12-27</v>
      </c>
      <c r="H1896" s="36" t="b" cm="1">
        <f t="array" ref="H1896">OR(WEEKDAY(UsageTable[[#This Row],[Time]])={1,7},NOT(ISERROR(VLOOKUP(DATE(YEAR(UsageTable[[#This Row],[Time]]),MONTH(UsageTable[[#This Row],[Time]]),DAY(UsageTable[[#This Row],[Time]])),Holidays[Date],1,FALSE()))))</f>
        <v>1</v>
      </c>
      <c r="I18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2.4300000000000002</v>
      </c>
      <c r="J18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7" spans="2:11" x14ac:dyDescent="0.3">
      <c r="B1897" s="26">
        <v>44192</v>
      </c>
      <c r="C1897" s="33">
        <v>44192.791666666664</v>
      </c>
      <c r="D1897" s="28">
        <v>2.11</v>
      </c>
      <c r="E1897" s="15"/>
      <c r="F1897" s="15"/>
      <c r="G1897" s="36" t="str">
        <f>TEXT(UsageTable[[#This Row],[Time]],"mm-dd")</f>
        <v>12-27</v>
      </c>
      <c r="H1897" s="36" t="b" cm="1">
        <f t="array" ref="H1897">OR(WEEKDAY(UsageTable[[#This Row],[Time]])={1,7},NOT(ISERROR(VLOOKUP(DATE(YEAR(UsageTable[[#This Row],[Time]]),MONTH(UsageTable[[#This Row],[Time]]),DAY(UsageTable[[#This Row],[Time]])),Holidays[Date],1,FALSE()))))</f>
        <v>1</v>
      </c>
      <c r="I18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18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8" spans="2:11" x14ac:dyDescent="0.3">
      <c r="B1898" s="29">
        <v>44192</v>
      </c>
      <c r="C1898" s="34">
        <v>44192.833333333336</v>
      </c>
      <c r="D1898" s="31">
        <v>1.39</v>
      </c>
      <c r="E1898" s="15"/>
      <c r="F1898" s="15"/>
      <c r="G1898" s="36" t="str">
        <f>TEXT(UsageTable[[#This Row],[Time]],"mm-dd")</f>
        <v>12-27</v>
      </c>
      <c r="H1898" s="36" t="b" cm="1">
        <f t="array" ref="H1898">OR(WEEKDAY(UsageTable[[#This Row],[Time]])={1,7},NOT(ISERROR(VLOOKUP(DATE(YEAR(UsageTable[[#This Row],[Time]]),MONTH(UsageTable[[#This Row],[Time]]),DAY(UsageTable[[#This Row],[Time]])),Holidays[Date],1,FALSE()))))</f>
        <v>1</v>
      </c>
      <c r="I18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18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899" spans="2:11" x14ac:dyDescent="0.3">
      <c r="B1899" s="26">
        <v>44192</v>
      </c>
      <c r="C1899" s="33">
        <v>44192.875</v>
      </c>
      <c r="D1899" s="28">
        <v>1.7</v>
      </c>
      <c r="E1899" s="15"/>
      <c r="F1899" s="15"/>
      <c r="G1899" s="36" t="str">
        <f>TEXT(UsageTable[[#This Row],[Time]],"mm-dd")</f>
        <v>12-27</v>
      </c>
      <c r="H1899" s="36" t="b" cm="1">
        <f t="array" ref="H1899">OR(WEEKDAY(UsageTable[[#This Row],[Time]])={1,7},NOT(ISERROR(VLOOKUP(DATE(YEAR(UsageTable[[#This Row],[Time]]),MONTH(UsageTable[[#This Row],[Time]]),DAY(UsageTable[[#This Row],[Time]])),Holidays[Date],1,FALSE()))))</f>
        <v>1</v>
      </c>
      <c r="I18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18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8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0" spans="2:11" x14ac:dyDescent="0.3">
      <c r="B1900" s="29">
        <v>44192</v>
      </c>
      <c r="C1900" s="34">
        <v>44192.916666666664</v>
      </c>
      <c r="D1900" s="31">
        <v>1.18</v>
      </c>
      <c r="E1900" s="15"/>
      <c r="F1900" s="15"/>
      <c r="G1900" s="36" t="str">
        <f>TEXT(UsageTable[[#This Row],[Time]],"mm-dd")</f>
        <v>12-27</v>
      </c>
      <c r="H1900" s="36" t="b" cm="1">
        <f t="array" ref="H1900">OR(WEEKDAY(UsageTable[[#This Row],[Time]])={1,7},NOT(ISERROR(VLOOKUP(DATE(YEAR(UsageTable[[#This Row],[Time]]),MONTH(UsageTable[[#This Row],[Time]]),DAY(UsageTable[[#This Row],[Time]])),Holidays[Date],1,FALSE()))))</f>
        <v>1</v>
      </c>
      <c r="I19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19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1" spans="2:11" x14ac:dyDescent="0.3">
      <c r="B1901" s="26">
        <v>44192</v>
      </c>
      <c r="C1901" s="33">
        <v>44192.958333333336</v>
      </c>
      <c r="D1901" s="28">
        <v>0.89</v>
      </c>
      <c r="E1901" s="15"/>
      <c r="F1901" s="15"/>
      <c r="G1901" s="36" t="str">
        <f>TEXT(UsageTable[[#This Row],[Time]],"mm-dd")</f>
        <v>12-27</v>
      </c>
      <c r="H1901" s="36" t="b" cm="1">
        <f t="array" ref="H1901">OR(WEEKDAY(UsageTable[[#This Row],[Time]])={1,7},NOT(ISERROR(VLOOKUP(DATE(YEAR(UsageTable[[#This Row],[Time]]),MONTH(UsageTable[[#This Row],[Time]]),DAY(UsageTable[[#This Row],[Time]])),Holidays[Date],1,FALSE()))))</f>
        <v>1</v>
      </c>
      <c r="I19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19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2" spans="2:11" x14ac:dyDescent="0.3">
      <c r="B1902" s="29">
        <v>44193</v>
      </c>
      <c r="C1902" s="34">
        <v>44193</v>
      </c>
      <c r="D1902" s="31">
        <v>0.55000000000000004</v>
      </c>
      <c r="E1902" s="15"/>
      <c r="F1902" s="15"/>
      <c r="G1902" s="36" t="str">
        <f>TEXT(UsageTable[[#This Row],[Time]],"mm-dd")</f>
        <v>12-28</v>
      </c>
      <c r="H1902" s="36" t="b" cm="1">
        <f t="array" ref="H1902">OR(WEEKDAY(UsageTable[[#This Row],[Time]])={1,7},NOT(ISERROR(VLOOKUP(DATE(YEAR(UsageTable[[#This Row],[Time]]),MONTH(UsageTable[[#This Row],[Time]]),DAY(UsageTable[[#This Row],[Time]])),Holidays[Date],1,FALSE()))))</f>
        <v>0</v>
      </c>
      <c r="I19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19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3" spans="2:11" x14ac:dyDescent="0.3">
      <c r="B1903" s="26">
        <v>44193</v>
      </c>
      <c r="C1903" s="33">
        <v>44193.041666666664</v>
      </c>
      <c r="D1903" s="28">
        <v>0.77</v>
      </c>
      <c r="E1903" s="15"/>
      <c r="F1903" s="15"/>
      <c r="G1903" s="36" t="str">
        <f>TEXT(UsageTable[[#This Row],[Time]],"mm-dd")</f>
        <v>12-28</v>
      </c>
      <c r="H1903" s="36" t="b" cm="1">
        <f t="array" ref="H1903">OR(WEEKDAY(UsageTable[[#This Row],[Time]])={1,7},NOT(ISERROR(VLOOKUP(DATE(YEAR(UsageTable[[#This Row],[Time]]),MONTH(UsageTable[[#This Row],[Time]]),DAY(UsageTable[[#This Row],[Time]])),Holidays[Date],1,FALSE()))))</f>
        <v>0</v>
      </c>
      <c r="I19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19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4" spans="2:11" x14ac:dyDescent="0.3">
      <c r="B1904" s="29">
        <v>44193</v>
      </c>
      <c r="C1904" s="34">
        <v>44193.083333333336</v>
      </c>
      <c r="D1904" s="31">
        <v>3.36</v>
      </c>
      <c r="E1904" s="15"/>
      <c r="F1904" s="15"/>
      <c r="G1904" s="36" t="str">
        <f>TEXT(UsageTable[[#This Row],[Time]],"mm-dd")</f>
        <v>12-28</v>
      </c>
      <c r="H1904" s="36" t="b" cm="1">
        <f t="array" ref="H1904">OR(WEEKDAY(UsageTable[[#This Row],[Time]])={1,7},NOT(ISERROR(VLOOKUP(DATE(YEAR(UsageTable[[#This Row],[Time]]),MONTH(UsageTable[[#This Row],[Time]]),DAY(UsageTable[[#This Row],[Time]])),Holidays[Date],1,FALSE()))))</f>
        <v>0</v>
      </c>
      <c r="I19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3.36</v>
      </c>
      <c r="J19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5" spans="2:11" x14ac:dyDescent="0.3">
      <c r="B1905" s="26">
        <v>44193</v>
      </c>
      <c r="C1905" s="33">
        <v>44193.125</v>
      </c>
      <c r="D1905" s="28">
        <v>4.17</v>
      </c>
      <c r="E1905" s="15"/>
      <c r="F1905" s="15"/>
      <c r="G1905" s="36" t="str">
        <f>TEXT(UsageTable[[#This Row],[Time]],"mm-dd")</f>
        <v>12-28</v>
      </c>
      <c r="H1905" s="36" t="b" cm="1">
        <f t="array" ref="H1905">OR(WEEKDAY(UsageTable[[#This Row],[Time]])={1,7},NOT(ISERROR(VLOOKUP(DATE(YEAR(UsageTable[[#This Row],[Time]]),MONTH(UsageTable[[#This Row],[Time]]),DAY(UsageTable[[#This Row],[Time]])),Holidays[Date],1,FALSE()))))</f>
        <v>0</v>
      </c>
      <c r="I19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4.17</v>
      </c>
      <c r="J19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6" spans="2:11" x14ac:dyDescent="0.3">
      <c r="B1906" s="29">
        <v>44193</v>
      </c>
      <c r="C1906" s="34">
        <v>44193.166666666664</v>
      </c>
      <c r="D1906" s="31">
        <v>0.52</v>
      </c>
      <c r="E1906" s="15"/>
      <c r="F1906" s="15"/>
      <c r="G1906" s="36" t="str">
        <f>TEXT(UsageTable[[#This Row],[Time]],"mm-dd")</f>
        <v>12-28</v>
      </c>
      <c r="H1906" s="36" t="b" cm="1">
        <f t="array" ref="H1906">OR(WEEKDAY(UsageTable[[#This Row],[Time]])={1,7},NOT(ISERROR(VLOOKUP(DATE(YEAR(UsageTable[[#This Row],[Time]]),MONTH(UsageTable[[#This Row],[Time]]),DAY(UsageTable[[#This Row],[Time]])),Holidays[Date],1,FALSE()))))</f>
        <v>0</v>
      </c>
      <c r="I19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19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7" spans="2:11" x14ac:dyDescent="0.3">
      <c r="B1907" s="26">
        <v>44193</v>
      </c>
      <c r="C1907" s="33">
        <v>44193.208333333336</v>
      </c>
      <c r="D1907" s="28">
        <v>1.77</v>
      </c>
      <c r="E1907" s="15"/>
      <c r="F1907" s="15"/>
      <c r="G1907" s="36" t="str">
        <f>TEXT(UsageTable[[#This Row],[Time]],"mm-dd")</f>
        <v>12-28</v>
      </c>
      <c r="H1907" s="36" t="b" cm="1">
        <f t="array" ref="H1907">OR(WEEKDAY(UsageTable[[#This Row],[Time]])={1,7},NOT(ISERROR(VLOOKUP(DATE(YEAR(UsageTable[[#This Row],[Time]]),MONTH(UsageTable[[#This Row],[Time]]),DAY(UsageTable[[#This Row],[Time]])),Holidays[Date],1,FALSE()))))</f>
        <v>0</v>
      </c>
      <c r="I19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19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8" spans="2:11" x14ac:dyDescent="0.3">
      <c r="B1908" s="29">
        <v>44193</v>
      </c>
      <c r="C1908" s="34">
        <v>44193.25</v>
      </c>
      <c r="D1908" s="31">
        <v>1.47</v>
      </c>
      <c r="E1908" s="15"/>
      <c r="F1908" s="15"/>
      <c r="G1908" s="36" t="str">
        <f>TEXT(UsageTable[[#This Row],[Time]],"mm-dd")</f>
        <v>12-28</v>
      </c>
      <c r="H1908" s="36" t="b" cm="1">
        <f t="array" ref="H1908">OR(WEEKDAY(UsageTable[[#This Row],[Time]])={1,7},NOT(ISERROR(VLOOKUP(DATE(YEAR(UsageTable[[#This Row],[Time]]),MONTH(UsageTable[[#This Row],[Time]]),DAY(UsageTable[[#This Row],[Time]])),Holidays[Date],1,FALSE()))))</f>
        <v>0</v>
      </c>
      <c r="I19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19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09" spans="2:11" x14ac:dyDescent="0.3">
      <c r="B1909" s="26">
        <v>44193</v>
      </c>
      <c r="C1909" s="33">
        <v>44193.291666666664</v>
      </c>
      <c r="D1909" s="28">
        <v>1.55</v>
      </c>
      <c r="E1909" s="15"/>
      <c r="F1909" s="15"/>
      <c r="G1909" s="36" t="str">
        <f>TEXT(UsageTable[[#This Row],[Time]],"mm-dd")</f>
        <v>12-28</v>
      </c>
      <c r="H1909" s="36" t="b" cm="1">
        <f t="array" ref="H1909">OR(WEEKDAY(UsageTable[[#This Row],[Time]])={1,7},NOT(ISERROR(VLOOKUP(DATE(YEAR(UsageTable[[#This Row],[Time]]),MONTH(UsageTable[[#This Row],[Time]]),DAY(UsageTable[[#This Row],[Time]])),Holidays[Date],1,FALSE()))))</f>
        <v>0</v>
      </c>
      <c r="I19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1.55</v>
      </c>
    </row>
    <row r="1910" spans="2:11" x14ac:dyDescent="0.3">
      <c r="B1910" s="29">
        <v>44193</v>
      </c>
      <c r="C1910" s="34">
        <v>44193.333333333336</v>
      </c>
      <c r="D1910" s="31">
        <v>4.46</v>
      </c>
      <c r="E1910" s="15"/>
      <c r="F1910" s="15"/>
      <c r="G1910" s="36" t="str">
        <f>TEXT(UsageTable[[#This Row],[Time]],"mm-dd")</f>
        <v>12-28</v>
      </c>
      <c r="H1910" s="36" t="b" cm="1">
        <f t="array" ref="H1910">OR(WEEKDAY(UsageTable[[#This Row],[Time]])={1,7},NOT(ISERROR(VLOOKUP(DATE(YEAR(UsageTable[[#This Row],[Time]]),MONTH(UsageTable[[#This Row],[Time]]),DAY(UsageTable[[#This Row],[Time]])),Holidays[Date],1,FALSE()))))</f>
        <v>0</v>
      </c>
      <c r="I19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4.46</v>
      </c>
    </row>
    <row r="1911" spans="2:11" x14ac:dyDescent="0.3">
      <c r="B1911" s="26">
        <v>44193</v>
      </c>
      <c r="C1911" s="33">
        <v>44193.375</v>
      </c>
      <c r="D1911" s="28">
        <v>2.48</v>
      </c>
      <c r="E1911" s="15"/>
      <c r="F1911" s="15"/>
      <c r="G1911" s="36" t="str">
        <f>TEXT(UsageTable[[#This Row],[Time]],"mm-dd")</f>
        <v>12-28</v>
      </c>
      <c r="H1911" s="36" t="b" cm="1">
        <f t="array" ref="H1911">OR(WEEKDAY(UsageTable[[#This Row],[Time]])={1,7},NOT(ISERROR(VLOOKUP(DATE(YEAR(UsageTable[[#This Row],[Time]]),MONTH(UsageTable[[#This Row],[Time]]),DAY(UsageTable[[#This Row],[Time]])),Holidays[Date],1,FALSE()))))</f>
        <v>0</v>
      </c>
      <c r="I19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2.48</v>
      </c>
    </row>
    <row r="1912" spans="2:11" x14ac:dyDescent="0.3">
      <c r="B1912" s="29">
        <v>44193</v>
      </c>
      <c r="C1912" s="34">
        <v>44193.416666666664</v>
      </c>
      <c r="D1912" s="31">
        <v>1.96</v>
      </c>
      <c r="E1912" s="15"/>
      <c r="F1912" s="15"/>
      <c r="G1912" s="36" t="str">
        <f>TEXT(UsageTable[[#This Row],[Time]],"mm-dd")</f>
        <v>12-28</v>
      </c>
      <c r="H1912" s="36" t="b" cm="1">
        <f t="array" ref="H1912">OR(WEEKDAY(UsageTable[[#This Row],[Time]])={1,7},NOT(ISERROR(VLOOKUP(DATE(YEAR(UsageTable[[#This Row],[Time]]),MONTH(UsageTable[[#This Row],[Time]]),DAY(UsageTable[[#This Row],[Time]])),Holidays[Date],1,FALSE()))))</f>
        <v>0</v>
      </c>
      <c r="I19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1.96</v>
      </c>
    </row>
    <row r="1913" spans="2:11" x14ac:dyDescent="0.3">
      <c r="B1913" s="26">
        <v>44193</v>
      </c>
      <c r="C1913" s="33">
        <v>44193.458333333336</v>
      </c>
      <c r="D1913" s="28">
        <v>1.52</v>
      </c>
      <c r="E1913" s="15"/>
      <c r="F1913" s="15"/>
      <c r="G1913" s="36" t="str">
        <f>TEXT(UsageTable[[#This Row],[Time]],"mm-dd")</f>
        <v>12-28</v>
      </c>
      <c r="H1913" s="36" t="b" cm="1">
        <f t="array" ref="H1913">OR(WEEKDAY(UsageTable[[#This Row],[Time]])={1,7},NOT(ISERROR(VLOOKUP(DATE(YEAR(UsageTable[[#This Row],[Time]]),MONTH(UsageTable[[#This Row],[Time]]),DAY(UsageTable[[#This Row],[Time]])),Holidays[Date],1,FALSE()))))</f>
        <v>0</v>
      </c>
      <c r="I19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1.52</v>
      </c>
      <c r="K19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4" spans="2:11" x14ac:dyDescent="0.3">
      <c r="B1914" s="29">
        <v>44193</v>
      </c>
      <c r="C1914" s="34">
        <v>44193.5</v>
      </c>
      <c r="D1914" s="31">
        <v>2.86</v>
      </c>
      <c r="E1914" s="15"/>
      <c r="F1914" s="15"/>
      <c r="G1914" s="36" t="str">
        <f>TEXT(UsageTable[[#This Row],[Time]],"mm-dd")</f>
        <v>12-28</v>
      </c>
      <c r="H1914" s="36" t="b" cm="1">
        <f t="array" ref="H1914">OR(WEEKDAY(UsageTable[[#This Row],[Time]])={1,7},NOT(ISERROR(VLOOKUP(DATE(YEAR(UsageTable[[#This Row],[Time]]),MONTH(UsageTable[[#This Row],[Time]]),DAY(UsageTable[[#This Row],[Time]])),Holidays[Date],1,FALSE()))))</f>
        <v>0</v>
      </c>
      <c r="I19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2.86</v>
      </c>
      <c r="K19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5" spans="2:11" x14ac:dyDescent="0.3">
      <c r="B1915" s="26">
        <v>44193</v>
      </c>
      <c r="C1915" s="33">
        <v>44193.541666666664</v>
      </c>
      <c r="D1915" s="28">
        <v>1.26</v>
      </c>
      <c r="E1915" s="15"/>
      <c r="F1915" s="15"/>
      <c r="G1915" s="36" t="str">
        <f>TEXT(UsageTable[[#This Row],[Time]],"mm-dd")</f>
        <v>12-28</v>
      </c>
      <c r="H1915" s="36" t="b" cm="1">
        <f t="array" ref="H1915">OR(WEEKDAY(UsageTable[[#This Row],[Time]])={1,7},NOT(ISERROR(VLOOKUP(DATE(YEAR(UsageTable[[#This Row],[Time]]),MONTH(UsageTable[[#This Row],[Time]]),DAY(UsageTable[[#This Row],[Time]])),Holidays[Date],1,FALSE()))))</f>
        <v>0</v>
      </c>
      <c r="I19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1.26</v>
      </c>
      <c r="K19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6" spans="2:11" x14ac:dyDescent="0.3">
      <c r="B1916" s="29">
        <v>44193</v>
      </c>
      <c r="C1916" s="34">
        <v>44193.583333333336</v>
      </c>
      <c r="D1916" s="31">
        <v>1.87</v>
      </c>
      <c r="E1916" s="15"/>
      <c r="F1916" s="15"/>
      <c r="G1916" s="36" t="str">
        <f>TEXT(UsageTable[[#This Row],[Time]],"mm-dd")</f>
        <v>12-28</v>
      </c>
      <c r="H1916" s="36" t="b" cm="1">
        <f t="array" ref="H1916">OR(WEEKDAY(UsageTable[[#This Row],[Time]])={1,7},NOT(ISERROR(VLOOKUP(DATE(YEAR(UsageTable[[#This Row],[Time]]),MONTH(UsageTable[[#This Row],[Time]]),DAY(UsageTable[[#This Row],[Time]])),Holidays[Date],1,FALSE()))))</f>
        <v>0</v>
      </c>
      <c r="I19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1.87</v>
      </c>
      <c r="K19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7" spans="2:11" x14ac:dyDescent="0.3">
      <c r="B1917" s="26">
        <v>44193</v>
      </c>
      <c r="C1917" s="33">
        <v>44193.625</v>
      </c>
      <c r="D1917" s="28">
        <v>2.0299999999999998</v>
      </c>
      <c r="E1917" s="15"/>
      <c r="F1917" s="15"/>
      <c r="G1917" s="36" t="str">
        <f>TEXT(UsageTable[[#This Row],[Time]],"mm-dd")</f>
        <v>12-28</v>
      </c>
      <c r="H1917" s="36" t="b" cm="1">
        <f t="array" ref="H1917">OR(WEEKDAY(UsageTable[[#This Row],[Time]])={1,7},NOT(ISERROR(VLOOKUP(DATE(YEAR(UsageTable[[#This Row],[Time]]),MONTH(UsageTable[[#This Row],[Time]]),DAY(UsageTable[[#This Row],[Time]])),Holidays[Date],1,FALSE()))))</f>
        <v>0</v>
      </c>
      <c r="I19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19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8" spans="2:11" x14ac:dyDescent="0.3">
      <c r="B1918" s="29">
        <v>44193</v>
      </c>
      <c r="C1918" s="34">
        <v>44193.666666666664</v>
      </c>
      <c r="D1918" s="31">
        <v>1.85</v>
      </c>
      <c r="E1918" s="15"/>
      <c r="F1918" s="15"/>
      <c r="G1918" s="36" t="str">
        <f>TEXT(UsageTable[[#This Row],[Time]],"mm-dd")</f>
        <v>12-28</v>
      </c>
      <c r="H1918" s="36" t="b" cm="1">
        <f t="array" ref="H1918">OR(WEEKDAY(UsageTable[[#This Row],[Time]])={1,7},NOT(ISERROR(VLOOKUP(DATE(YEAR(UsageTable[[#This Row],[Time]]),MONTH(UsageTable[[#This Row],[Time]]),DAY(UsageTable[[#This Row],[Time]])),Holidays[Date],1,FALSE()))))</f>
        <v>0</v>
      </c>
      <c r="I19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1.85</v>
      </c>
      <c r="K19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19" spans="2:11" x14ac:dyDescent="0.3">
      <c r="B1919" s="26">
        <v>44193</v>
      </c>
      <c r="C1919" s="33">
        <v>44193.708333333336</v>
      </c>
      <c r="D1919" s="28">
        <v>2.4500000000000002</v>
      </c>
      <c r="E1919" s="15"/>
      <c r="F1919" s="15"/>
      <c r="G1919" s="36" t="str">
        <f>TEXT(UsageTable[[#This Row],[Time]],"mm-dd")</f>
        <v>12-28</v>
      </c>
      <c r="H1919" s="36" t="b" cm="1">
        <f t="array" ref="H1919">OR(WEEKDAY(UsageTable[[#This Row],[Time]])={1,7},NOT(ISERROR(VLOOKUP(DATE(YEAR(UsageTable[[#This Row],[Time]]),MONTH(UsageTable[[#This Row],[Time]]),DAY(UsageTable[[#This Row],[Time]])),Holidays[Date],1,FALSE()))))</f>
        <v>0</v>
      </c>
      <c r="I19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2.4500000000000002</v>
      </c>
    </row>
    <row r="1920" spans="2:11" x14ac:dyDescent="0.3">
      <c r="B1920" s="29">
        <v>44193</v>
      </c>
      <c r="C1920" s="34">
        <v>44193.75</v>
      </c>
      <c r="D1920" s="31">
        <v>2.12</v>
      </c>
      <c r="E1920" s="15"/>
      <c r="F1920" s="15"/>
      <c r="G1920" s="36" t="str">
        <f>TEXT(UsageTable[[#This Row],[Time]],"mm-dd")</f>
        <v>12-28</v>
      </c>
      <c r="H1920" s="36" t="b" cm="1">
        <f t="array" ref="H1920">OR(WEEKDAY(UsageTable[[#This Row],[Time]])={1,7},NOT(ISERROR(VLOOKUP(DATE(YEAR(UsageTable[[#This Row],[Time]]),MONTH(UsageTable[[#This Row],[Time]]),DAY(UsageTable[[#This Row],[Time]])),Holidays[Date],1,FALSE()))))</f>
        <v>0</v>
      </c>
      <c r="I19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2.12</v>
      </c>
    </row>
    <row r="1921" spans="2:11" x14ac:dyDescent="0.3">
      <c r="B1921" s="26">
        <v>44193</v>
      </c>
      <c r="C1921" s="33">
        <v>44193.791666666664</v>
      </c>
      <c r="D1921" s="28">
        <v>2.1</v>
      </c>
      <c r="E1921" s="15"/>
      <c r="F1921" s="15"/>
      <c r="G1921" s="36" t="str">
        <f>TEXT(UsageTable[[#This Row],[Time]],"mm-dd")</f>
        <v>12-28</v>
      </c>
      <c r="H1921" s="36" t="b" cm="1">
        <f t="array" ref="H1921">OR(WEEKDAY(UsageTable[[#This Row],[Time]])={1,7},NOT(ISERROR(VLOOKUP(DATE(YEAR(UsageTable[[#This Row],[Time]]),MONTH(UsageTable[[#This Row],[Time]]),DAY(UsageTable[[#This Row],[Time]])),Holidays[Date],1,FALSE()))))</f>
        <v>0</v>
      </c>
      <c r="I19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19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2" spans="2:11" x14ac:dyDescent="0.3">
      <c r="B1922" s="29">
        <v>44193</v>
      </c>
      <c r="C1922" s="34">
        <v>44193.833333333336</v>
      </c>
      <c r="D1922" s="31">
        <v>1.94</v>
      </c>
      <c r="E1922" s="15"/>
      <c r="F1922" s="15"/>
      <c r="G1922" s="36" t="str">
        <f>TEXT(UsageTable[[#This Row],[Time]],"mm-dd")</f>
        <v>12-28</v>
      </c>
      <c r="H1922" s="36" t="b" cm="1">
        <f t="array" ref="H1922">OR(WEEKDAY(UsageTable[[#This Row],[Time]])={1,7},NOT(ISERROR(VLOOKUP(DATE(YEAR(UsageTable[[#This Row],[Time]]),MONTH(UsageTable[[#This Row],[Time]]),DAY(UsageTable[[#This Row],[Time]])),Holidays[Date],1,FALSE()))))</f>
        <v>0</v>
      </c>
      <c r="I19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19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3" spans="2:11" x14ac:dyDescent="0.3">
      <c r="B1923" s="26">
        <v>44193</v>
      </c>
      <c r="C1923" s="33">
        <v>44193.875</v>
      </c>
      <c r="D1923" s="28">
        <v>0.66</v>
      </c>
      <c r="E1923" s="15"/>
      <c r="F1923" s="15"/>
      <c r="G1923" s="36" t="str">
        <f>TEXT(UsageTable[[#This Row],[Time]],"mm-dd")</f>
        <v>12-28</v>
      </c>
      <c r="H1923" s="36" t="b" cm="1">
        <f t="array" ref="H1923">OR(WEEKDAY(UsageTable[[#This Row],[Time]])={1,7},NOT(ISERROR(VLOOKUP(DATE(YEAR(UsageTable[[#This Row],[Time]]),MONTH(UsageTable[[#This Row],[Time]]),DAY(UsageTable[[#This Row],[Time]])),Holidays[Date],1,FALSE()))))</f>
        <v>0</v>
      </c>
      <c r="I19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9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4" spans="2:11" x14ac:dyDescent="0.3">
      <c r="B1924" s="29">
        <v>44193</v>
      </c>
      <c r="C1924" s="34">
        <v>44193.916666666664</v>
      </c>
      <c r="D1924" s="31">
        <v>0.9</v>
      </c>
      <c r="E1924" s="15"/>
      <c r="F1924" s="15"/>
      <c r="G1924" s="36" t="str">
        <f>TEXT(UsageTable[[#This Row],[Time]],"mm-dd")</f>
        <v>12-28</v>
      </c>
      <c r="H1924" s="36" t="b" cm="1">
        <f t="array" ref="H1924">OR(WEEKDAY(UsageTable[[#This Row],[Time]])={1,7},NOT(ISERROR(VLOOKUP(DATE(YEAR(UsageTable[[#This Row],[Time]]),MONTH(UsageTable[[#This Row],[Time]]),DAY(UsageTable[[#This Row],[Time]])),Holidays[Date],1,FALSE()))))</f>
        <v>0</v>
      </c>
      <c r="I19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19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5" spans="2:11" x14ac:dyDescent="0.3">
      <c r="B1925" s="26">
        <v>44193</v>
      </c>
      <c r="C1925" s="33">
        <v>44193.958333333336</v>
      </c>
      <c r="D1925" s="28">
        <v>0.62</v>
      </c>
      <c r="E1925" s="15"/>
      <c r="F1925" s="15"/>
      <c r="G1925" s="36" t="str">
        <f>TEXT(UsageTable[[#This Row],[Time]],"mm-dd")</f>
        <v>12-28</v>
      </c>
      <c r="H1925" s="36" t="b" cm="1">
        <f t="array" ref="H1925">OR(WEEKDAY(UsageTable[[#This Row],[Time]])={1,7},NOT(ISERROR(VLOOKUP(DATE(YEAR(UsageTable[[#This Row],[Time]]),MONTH(UsageTable[[#This Row],[Time]]),DAY(UsageTable[[#This Row],[Time]])),Holidays[Date],1,FALSE()))))</f>
        <v>0</v>
      </c>
      <c r="I19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19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6" spans="2:11" x14ac:dyDescent="0.3">
      <c r="B1926" s="29">
        <v>44194</v>
      </c>
      <c r="C1926" s="34">
        <v>44194</v>
      </c>
      <c r="D1926" s="31">
        <v>0.85</v>
      </c>
      <c r="E1926" s="15"/>
      <c r="F1926" s="15"/>
      <c r="G1926" s="36" t="str">
        <f>TEXT(UsageTable[[#This Row],[Time]],"mm-dd")</f>
        <v>12-29</v>
      </c>
      <c r="H1926" s="36" t="b" cm="1">
        <f t="array" ref="H1926">OR(WEEKDAY(UsageTable[[#This Row],[Time]])={1,7},NOT(ISERROR(VLOOKUP(DATE(YEAR(UsageTable[[#This Row],[Time]]),MONTH(UsageTable[[#This Row],[Time]]),DAY(UsageTable[[#This Row],[Time]])),Holidays[Date],1,FALSE()))))</f>
        <v>0</v>
      </c>
      <c r="I19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19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7" spans="2:11" x14ac:dyDescent="0.3">
      <c r="B1927" s="26">
        <v>44194</v>
      </c>
      <c r="C1927" s="33">
        <v>44194.041666666664</v>
      </c>
      <c r="D1927" s="28">
        <v>0.49</v>
      </c>
      <c r="E1927" s="15"/>
      <c r="F1927" s="15"/>
      <c r="G1927" s="36" t="str">
        <f>TEXT(UsageTable[[#This Row],[Time]],"mm-dd")</f>
        <v>12-29</v>
      </c>
      <c r="H1927" s="36" t="b" cm="1">
        <f t="array" ref="H1927">OR(WEEKDAY(UsageTable[[#This Row],[Time]])={1,7},NOT(ISERROR(VLOOKUP(DATE(YEAR(UsageTable[[#This Row],[Time]]),MONTH(UsageTable[[#This Row],[Time]]),DAY(UsageTable[[#This Row],[Time]])),Holidays[Date],1,FALSE()))))</f>
        <v>0</v>
      </c>
      <c r="I19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19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8" spans="2:11" x14ac:dyDescent="0.3">
      <c r="B1928" s="29">
        <v>44194</v>
      </c>
      <c r="C1928" s="34">
        <v>44194.083333333336</v>
      </c>
      <c r="D1928" s="31">
        <v>0.73</v>
      </c>
      <c r="E1928" s="15"/>
      <c r="F1928" s="15"/>
      <c r="G1928" s="36" t="str">
        <f>TEXT(UsageTable[[#This Row],[Time]],"mm-dd")</f>
        <v>12-29</v>
      </c>
      <c r="H1928" s="36" t="b" cm="1">
        <f t="array" ref="H1928">OR(WEEKDAY(UsageTable[[#This Row],[Time]])={1,7},NOT(ISERROR(VLOOKUP(DATE(YEAR(UsageTable[[#This Row],[Time]]),MONTH(UsageTable[[#This Row],[Time]]),DAY(UsageTable[[#This Row],[Time]])),Holidays[Date],1,FALSE()))))</f>
        <v>0</v>
      </c>
      <c r="I19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19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29" spans="2:11" x14ac:dyDescent="0.3">
      <c r="B1929" s="26">
        <v>44194</v>
      </c>
      <c r="C1929" s="33">
        <v>44194.125</v>
      </c>
      <c r="D1929" s="28">
        <v>0.4</v>
      </c>
      <c r="E1929" s="15"/>
      <c r="F1929" s="15"/>
      <c r="G1929" s="36" t="str">
        <f>TEXT(UsageTable[[#This Row],[Time]],"mm-dd")</f>
        <v>12-29</v>
      </c>
      <c r="H1929" s="36" t="b" cm="1">
        <f t="array" ref="H1929">OR(WEEKDAY(UsageTable[[#This Row],[Time]])={1,7},NOT(ISERROR(VLOOKUP(DATE(YEAR(UsageTable[[#This Row],[Time]]),MONTH(UsageTable[[#This Row],[Time]]),DAY(UsageTable[[#This Row],[Time]])),Holidays[Date],1,FALSE()))))</f>
        <v>0</v>
      </c>
      <c r="I19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19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0" spans="2:11" x14ac:dyDescent="0.3">
      <c r="B1930" s="29">
        <v>44194</v>
      </c>
      <c r="C1930" s="34">
        <v>44194.166666666664</v>
      </c>
      <c r="D1930" s="31">
        <v>0.59</v>
      </c>
      <c r="E1930" s="15"/>
      <c r="F1930" s="15"/>
      <c r="G1930" s="36" t="str">
        <f>TEXT(UsageTable[[#This Row],[Time]],"mm-dd")</f>
        <v>12-29</v>
      </c>
      <c r="H1930" s="36" t="b" cm="1">
        <f t="array" ref="H1930">OR(WEEKDAY(UsageTable[[#This Row],[Time]])={1,7},NOT(ISERROR(VLOOKUP(DATE(YEAR(UsageTable[[#This Row],[Time]]),MONTH(UsageTable[[#This Row],[Time]]),DAY(UsageTable[[#This Row],[Time]])),Holidays[Date],1,FALSE()))))</f>
        <v>0</v>
      </c>
      <c r="I19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19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1" spans="2:11" x14ac:dyDescent="0.3">
      <c r="B1931" s="26">
        <v>44194</v>
      </c>
      <c r="C1931" s="33">
        <v>44194.208333333336</v>
      </c>
      <c r="D1931" s="28">
        <v>1.42</v>
      </c>
      <c r="E1931" s="15"/>
      <c r="F1931" s="15"/>
      <c r="G1931" s="36" t="str">
        <f>TEXT(UsageTable[[#This Row],[Time]],"mm-dd")</f>
        <v>12-29</v>
      </c>
      <c r="H1931" s="36" t="b" cm="1">
        <f t="array" ref="H1931">OR(WEEKDAY(UsageTable[[#This Row],[Time]])={1,7},NOT(ISERROR(VLOOKUP(DATE(YEAR(UsageTable[[#This Row],[Time]]),MONTH(UsageTable[[#This Row],[Time]]),DAY(UsageTable[[#This Row],[Time]])),Holidays[Date],1,FALSE()))))</f>
        <v>0</v>
      </c>
      <c r="I19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19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2" spans="2:11" x14ac:dyDescent="0.3">
      <c r="B1932" s="29">
        <v>44194</v>
      </c>
      <c r="C1932" s="34">
        <v>44194.25</v>
      </c>
      <c r="D1932" s="31">
        <v>1.23</v>
      </c>
      <c r="E1932" s="15"/>
      <c r="F1932" s="15"/>
      <c r="G1932" s="36" t="str">
        <f>TEXT(UsageTable[[#This Row],[Time]],"mm-dd")</f>
        <v>12-29</v>
      </c>
      <c r="H1932" s="36" t="b" cm="1">
        <f t="array" ref="H1932">OR(WEEKDAY(UsageTable[[#This Row],[Time]])={1,7},NOT(ISERROR(VLOOKUP(DATE(YEAR(UsageTable[[#This Row],[Time]]),MONTH(UsageTable[[#This Row],[Time]]),DAY(UsageTable[[#This Row],[Time]])),Holidays[Date],1,FALSE()))))</f>
        <v>0</v>
      </c>
      <c r="I19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19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3" spans="2:11" x14ac:dyDescent="0.3">
      <c r="B1933" s="26">
        <v>44194</v>
      </c>
      <c r="C1933" s="33">
        <v>44194.291666666664</v>
      </c>
      <c r="D1933" s="28">
        <v>1.63</v>
      </c>
      <c r="E1933" s="15"/>
      <c r="F1933" s="15"/>
      <c r="G1933" s="36" t="str">
        <f>TEXT(UsageTable[[#This Row],[Time]],"mm-dd")</f>
        <v>12-29</v>
      </c>
      <c r="H1933" s="36" t="b" cm="1">
        <f t="array" ref="H1933">OR(WEEKDAY(UsageTable[[#This Row],[Time]])={1,7},NOT(ISERROR(VLOOKUP(DATE(YEAR(UsageTable[[#This Row],[Time]]),MONTH(UsageTable[[#This Row],[Time]]),DAY(UsageTable[[#This Row],[Time]])),Holidays[Date],1,FALSE()))))</f>
        <v>0</v>
      </c>
      <c r="I19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1934" spans="2:11" x14ac:dyDescent="0.3">
      <c r="B1934" s="29">
        <v>44194</v>
      </c>
      <c r="C1934" s="34">
        <v>44194.333333333336</v>
      </c>
      <c r="D1934" s="31">
        <v>3.14</v>
      </c>
      <c r="E1934" s="15"/>
      <c r="F1934" s="15"/>
      <c r="G1934" s="36" t="str">
        <f>TEXT(UsageTable[[#This Row],[Time]],"mm-dd")</f>
        <v>12-29</v>
      </c>
      <c r="H1934" s="36" t="b" cm="1">
        <f t="array" ref="H1934">OR(WEEKDAY(UsageTable[[#This Row],[Time]])={1,7},NOT(ISERROR(VLOOKUP(DATE(YEAR(UsageTable[[#This Row],[Time]]),MONTH(UsageTable[[#This Row],[Time]]),DAY(UsageTable[[#This Row],[Time]])),Holidays[Date],1,FALSE()))))</f>
        <v>0</v>
      </c>
      <c r="I19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3.14</v>
      </c>
    </row>
    <row r="1935" spans="2:11" x14ac:dyDescent="0.3">
      <c r="B1935" s="26">
        <v>44194</v>
      </c>
      <c r="C1935" s="33">
        <v>44194.375</v>
      </c>
      <c r="D1935" s="28">
        <v>3.92</v>
      </c>
      <c r="E1935" s="15"/>
      <c r="F1935" s="15"/>
      <c r="G1935" s="36" t="str">
        <f>TEXT(UsageTable[[#This Row],[Time]],"mm-dd")</f>
        <v>12-29</v>
      </c>
      <c r="H1935" s="36" t="b" cm="1">
        <f t="array" ref="H1935">OR(WEEKDAY(UsageTable[[#This Row],[Time]])={1,7},NOT(ISERROR(VLOOKUP(DATE(YEAR(UsageTable[[#This Row],[Time]]),MONTH(UsageTable[[#This Row],[Time]]),DAY(UsageTable[[#This Row],[Time]])),Holidays[Date],1,FALSE()))))</f>
        <v>0</v>
      </c>
      <c r="I19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3.92</v>
      </c>
    </row>
    <row r="1936" spans="2:11" x14ac:dyDescent="0.3">
      <c r="B1936" s="29">
        <v>44194</v>
      </c>
      <c r="C1936" s="34">
        <v>44194.416666666664</v>
      </c>
      <c r="D1936" s="31">
        <v>1.51</v>
      </c>
      <c r="E1936" s="15"/>
      <c r="F1936" s="15"/>
      <c r="G1936" s="36" t="str">
        <f>TEXT(UsageTable[[#This Row],[Time]],"mm-dd")</f>
        <v>12-29</v>
      </c>
      <c r="H1936" s="36" t="b" cm="1">
        <f t="array" ref="H1936">OR(WEEKDAY(UsageTable[[#This Row],[Time]])={1,7},NOT(ISERROR(VLOOKUP(DATE(YEAR(UsageTable[[#This Row],[Time]]),MONTH(UsageTable[[#This Row],[Time]]),DAY(UsageTable[[#This Row],[Time]])),Holidays[Date],1,FALSE()))))</f>
        <v>0</v>
      </c>
      <c r="I19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1.51</v>
      </c>
    </row>
    <row r="1937" spans="2:11" x14ac:dyDescent="0.3">
      <c r="B1937" s="26">
        <v>44194</v>
      </c>
      <c r="C1937" s="33">
        <v>44194.458333333336</v>
      </c>
      <c r="D1937" s="28">
        <v>1.99</v>
      </c>
      <c r="E1937" s="15"/>
      <c r="F1937" s="15"/>
      <c r="G1937" s="36" t="str">
        <f>TEXT(UsageTable[[#This Row],[Time]],"mm-dd")</f>
        <v>12-29</v>
      </c>
      <c r="H1937" s="36" t="b" cm="1">
        <f t="array" ref="H1937">OR(WEEKDAY(UsageTable[[#This Row],[Time]])={1,7},NOT(ISERROR(VLOOKUP(DATE(YEAR(UsageTable[[#This Row],[Time]]),MONTH(UsageTable[[#This Row],[Time]]),DAY(UsageTable[[#This Row],[Time]])),Holidays[Date],1,FALSE()))))</f>
        <v>0</v>
      </c>
      <c r="I19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1.99</v>
      </c>
      <c r="K19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8" spans="2:11" x14ac:dyDescent="0.3">
      <c r="B1938" s="29">
        <v>44194</v>
      </c>
      <c r="C1938" s="34">
        <v>44194.5</v>
      </c>
      <c r="D1938" s="31">
        <v>2.06</v>
      </c>
      <c r="E1938" s="15"/>
      <c r="F1938" s="15"/>
      <c r="G1938" s="36" t="str">
        <f>TEXT(UsageTable[[#This Row],[Time]],"mm-dd")</f>
        <v>12-29</v>
      </c>
      <c r="H1938" s="36" t="b" cm="1">
        <f t="array" ref="H1938">OR(WEEKDAY(UsageTable[[#This Row],[Time]])={1,7},NOT(ISERROR(VLOOKUP(DATE(YEAR(UsageTable[[#This Row],[Time]]),MONTH(UsageTable[[#This Row],[Time]]),DAY(UsageTable[[#This Row],[Time]])),Holidays[Date],1,FALSE()))))</f>
        <v>0</v>
      </c>
      <c r="I19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v>
      </c>
      <c r="K19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39" spans="2:11" x14ac:dyDescent="0.3">
      <c r="B1939" s="26">
        <v>44194</v>
      </c>
      <c r="C1939" s="33">
        <v>44194.541666666664</v>
      </c>
      <c r="D1939" s="28">
        <v>2.31</v>
      </c>
      <c r="E1939" s="15"/>
      <c r="F1939" s="15"/>
      <c r="G1939" s="36" t="str">
        <f>TEXT(UsageTable[[#This Row],[Time]],"mm-dd")</f>
        <v>12-29</v>
      </c>
      <c r="H1939" s="36" t="b" cm="1">
        <f t="array" ref="H1939">OR(WEEKDAY(UsageTable[[#This Row],[Time]])={1,7},NOT(ISERROR(VLOOKUP(DATE(YEAR(UsageTable[[#This Row],[Time]]),MONTH(UsageTable[[#This Row],[Time]]),DAY(UsageTable[[#This Row],[Time]])),Holidays[Date],1,FALSE()))))</f>
        <v>0</v>
      </c>
      <c r="I19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v>
      </c>
      <c r="K19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0" spans="2:11" x14ac:dyDescent="0.3">
      <c r="B1940" s="29">
        <v>44194</v>
      </c>
      <c r="C1940" s="34">
        <v>44194.583333333336</v>
      </c>
      <c r="D1940" s="31">
        <v>3.36</v>
      </c>
      <c r="E1940" s="15"/>
      <c r="F1940" s="15"/>
      <c r="G1940" s="36" t="str">
        <f>TEXT(UsageTable[[#This Row],[Time]],"mm-dd")</f>
        <v>12-29</v>
      </c>
      <c r="H1940" s="36" t="b" cm="1">
        <f t="array" ref="H1940">OR(WEEKDAY(UsageTable[[#This Row],[Time]])={1,7},NOT(ISERROR(VLOOKUP(DATE(YEAR(UsageTable[[#This Row],[Time]]),MONTH(UsageTable[[#This Row],[Time]]),DAY(UsageTable[[#This Row],[Time]])),Holidays[Date],1,FALSE()))))</f>
        <v>0</v>
      </c>
      <c r="I19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3.36</v>
      </c>
      <c r="K19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1" spans="2:11" x14ac:dyDescent="0.3">
      <c r="B1941" s="26">
        <v>44194</v>
      </c>
      <c r="C1941" s="33">
        <v>44194.625</v>
      </c>
      <c r="D1941" s="28">
        <v>4.97</v>
      </c>
      <c r="E1941" s="15"/>
      <c r="F1941" s="15"/>
      <c r="G1941" s="36" t="str">
        <f>TEXT(UsageTable[[#This Row],[Time]],"mm-dd")</f>
        <v>12-29</v>
      </c>
      <c r="H1941" s="36" t="b" cm="1">
        <f t="array" ref="H1941">OR(WEEKDAY(UsageTable[[#This Row],[Time]])={1,7},NOT(ISERROR(VLOOKUP(DATE(YEAR(UsageTable[[#This Row],[Time]]),MONTH(UsageTable[[#This Row],[Time]]),DAY(UsageTable[[#This Row],[Time]])),Holidays[Date],1,FALSE()))))</f>
        <v>0</v>
      </c>
      <c r="I19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4.97</v>
      </c>
      <c r="K19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2" spans="2:11" x14ac:dyDescent="0.3">
      <c r="B1942" s="29">
        <v>44194</v>
      </c>
      <c r="C1942" s="34">
        <v>44194.666666666664</v>
      </c>
      <c r="D1942" s="31">
        <v>3.73</v>
      </c>
      <c r="E1942" s="15"/>
      <c r="F1942" s="15"/>
      <c r="G1942" s="36" t="str">
        <f>TEXT(UsageTable[[#This Row],[Time]],"mm-dd")</f>
        <v>12-29</v>
      </c>
      <c r="H1942" s="36" t="b" cm="1">
        <f t="array" ref="H1942">OR(WEEKDAY(UsageTable[[#This Row],[Time]])={1,7},NOT(ISERROR(VLOOKUP(DATE(YEAR(UsageTable[[#This Row],[Time]]),MONTH(UsageTable[[#This Row],[Time]]),DAY(UsageTable[[#This Row],[Time]])),Holidays[Date],1,FALSE()))))</f>
        <v>0</v>
      </c>
      <c r="I19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3.73</v>
      </c>
      <c r="K19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3" spans="2:11" x14ac:dyDescent="0.3">
      <c r="B1943" s="26">
        <v>44194</v>
      </c>
      <c r="C1943" s="33">
        <v>44194.708333333336</v>
      </c>
      <c r="D1943" s="28">
        <v>2.73</v>
      </c>
      <c r="E1943" s="15"/>
      <c r="F1943" s="15"/>
      <c r="G1943" s="36" t="str">
        <f>TEXT(UsageTable[[#This Row],[Time]],"mm-dd")</f>
        <v>12-29</v>
      </c>
      <c r="H1943" s="36" t="b" cm="1">
        <f t="array" ref="H1943">OR(WEEKDAY(UsageTable[[#This Row],[Time]])={1,7},NOT(ISERROR(VLOOKUP(DATE(YEAR(UsageTable[[#This Row],[Time]]),MONTH(UsageTable[[#This Row],[Time]]),DAY(UsageTable[[#This Row],[Time]])),Holidays[Date],1,FALSE()))))</f>
        <v>0</v>
      </c>
      <c r="I19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2.73</v>
      </c>
    </row>
    <row r="1944" spans="2:11" x14ac:dyDescent="0.3">
      <c r="B1944" s="29">
        <v>44194</v>
      </c>
      <c r="C1944" s="34">
        <v>44194.75</v>
      </c>
      <c r="D1944" s="31">
        <v>3.39</v>
      </c>
      <c r="E1944" s="15"/>
      <c r="F1944" s="15"/>
      <c r="G1944" s="36" t="str">
        <f>TEXT(UsageTable[[#This Row],[Time]],"mm-dd")</f>
        <v>12-29</v>
      </c>
      <c r="H1944" s="36" t="b" cm="1">
        <f t="array" ref="H1944">OR(WEEKDAY(UsageTable[[#This Row],[Time]])={1,7},NOT(ISERROR(VLOOKUP(DATE(YEAR(UsageTable[[#This Row],[Time]]),MONTH(UsageTable[[#This Row],[Time]]),DAY(UsageTable[[#This Row],[Time]])),Holidays[Date],1,FALSE()))))</f>
        <v>0</v>
      </c>
      <c r="I19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3.39</v>
      </c>
    </row>
    <row r="1945" spans="2:11" x14ac:dyDescent="0.3">
      <c r="B1945" s="26">
        <v>44194</v>
      </c>
      <c r="C1945" s="33">
        <v>44194.791666666664</v>
      </c>
      <c r="D1945" s="28">
        <v>1.91</v>
      </c>
      <c r="E1945" s="15"/>
      <c r="F1945" s="15"/>
      <c r="G1945" s="36" t="str">
        <f>TEXT(UsageTable[[#This Row],[Time]],"mm-dd")</f>
        <v>12-29</v>
      </c>
      <c r="H1945" s="36" t="b" cm="1">
        <f t="array" ref="H1945">OR(WEEKDAY(UsageTable[[#This Row],[Time]])={1,7},NOT(ISERROR(VLOOKUP(DATE(YEAR(UsageTable[[#This Row],[Time]]),MONTH(UsageTable[[#This Row],[Time]]),DAY(UsageTable[[#This Row],[Time]])),Holidays[Date],1,FALSE()))))</f>
        <v>0</v>
      </c>
      <c r="I19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1.91</v>
      </c>
      <c r="J19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6" spans="2:11" x14ac:dyDescent="0.3">
      <c r="B1946" s="29">
        <v>44194</v>
      </c>
      <c r="C1946" s="34">
        <v>44194.833333333336</v>
      </c>
      <c r="D1946" s="31">
        <v>4.2</v>
      </c>
      <c r="E1946" s="15"/>
      <c r="F1946" s="15"/>
      <c r="G1946" s="36" t="str">
        <f>TEXT(UsageTable[[#This Row],[Time]],"mm-dd")</f>
        <v>12-29</v>
      </c>
      <c r="H1946" s="36" t="b" cm="1">
        <f t="array" ref="H1946">OR(WEEKDAY(UsageTable[[#This Row],[Time]])={1,7},NOT(ISERROR(VLOOKUP(DATE(YEAR(UsageTable[[#This Row],[Time]]),MONTH(UsageTable[[#This Row],[Time]]),DAY(UsageTable[[#This Row],[Time]])),Holidays[Date],1,FALSE()))))</f>
        <v>0</v>
      </c>
      <c r="I19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v>
      </c>
      <c r="J19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7" spans="2:11" x14ac:dyDescent="0.3">
      <c r="B1947" s="26">
        <v>44194</v>
      </c>
      <c r="C1947" s="33">
        <v>44194.875</v>
      </c>
      <c r="D1947" s="28">
        <v>0.67</v>
      </c>
      <c r="E1947" s="15"/>
      <c r="F1947" s="15"/>
      <c r="G1947" s="36" t="str">
        <f>TEXT(UsageTable[[#This Row],[Time]],"mm-dd")</f>
        <v>12-29</v>
      </c>
      <c r="H1947" s="36" t="b" cm="1">
        <f t="array" ref="H1947">OR(WEEKDAY(UsageTable[[#This Row],[Time]])={1,7},NOT(ISERROR(VLOOKUP(DATE(YEAR(UsageTable[[#This Row],[Time]]),MONTH(UsageTable[[#This Row],[Time]]),DAY(UsageTable[[#This Row],[Time]])),Holidays[Date],1,FALSE()))))</f>
        <v>0</v>
      </c>
      <c r="I19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19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8" spans="2:11" x14ac:dyDescent="0.3">
      <c r="B1948" s="29">
        <v>44194</v>
      </c>
      <c r="C1948" s="34">
        <v>44194.916666666664</v>
      </c>
      <c r="D1948" s="31">
        <v>0.74</v>
      </c>
      <c r="E1948" s="15"/>
      <c r="F1948" s="15"/>
      <c r="G1948" s="36" t="str">
        <f>TEXT(UsageTable[[#This Row],[Time]],"mm-dd")</f>
        <v>12-29</v>
      </c>
      <c r="H1948" s="36" t="b" cm="1">
        <f t="array" ref="H1948">OR(WEEKDAY(UsageTable[[#This Row],[Time]])={1,7},NOT(ISERROR(VLOOKUP(DATE(YEAR(UsageTable[[#This Row],[Time]]),MONTH(UsageTable[[#This Row],[Time]]),DAY(UsageTable[[#This Row],[Time]])),Holidays[Date],1,FALSE()))))</f>
        <v>0</v>
      </c>
      <c r="I19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9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49" spans="2:11" x14ac:dyDescent="0.3">
      <c r="B1949" s="26">
        <v>44194</v>
      </c>
      <c r="C1949" s="33">
        <v>44194.958333333336</v>
      </c>
      <c r="D1949" s="28">
        <v>0.76</v>
      </c>
      <c r="E1949" s="15"/>
      <c r="F1949" s="15"/>
      <c r="G1949" s="36" t="str">
        <f>TEXT(UsageTable[[#This Row],[Time]],"mm-dd")</f>
        <v>12-29</v>
      </c>
      <c r="H1949" s="36" t="b" cm="1">
        <f t="array" ref="H1949">OR(WEEKDAY(UsageTable[[#This Row],[Time]])={1,7},NOT(ISERROR(VLOOKUP(DATE(YEAR(UsageTable[[#This Row],[Time]]),MONTH(UsageTable[[#This Row],[Time]]),DAY(UsageTable[[#This Row],[Time]])),Holidays[Date],1,FALSE()))))</f>
        <v>0</v>
      </c>
      <c r="I19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19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0" spans="2:11" x14ac:dyDescent="0.3">
      <c r="B1950" s="29">
        <v>44195</v>
      </c>
      <c r="C1950" s="34">
        <v>44195</v>
      </c>
      <c r="D1950" s="31">
        <v>0.99</v>
      </c>
      <c r="E1950" s="15"/>
      <c r="F1950" s="15"/>
      <c r="G1950" s="36" t="str">
        <f>TEXT(UsageTable[[#This Row],[Time]],"mm-dd")</f>
        <v>12-30</v>
      </c>
      <c r="H1950" s="36" t="b" cm="1">
        <f t="array" ref="H1950">OR(WEEKDAY(UsageTable[[#This Row],[Time]])={1,7},NOT(ISERROR(VLOOKUP(DATE(YEAR(UsageTable[[#This Row],[Time]]),MONTH(UsageTable[[#This Row],[Time]]),DAY(UsageTable[[#This Row],[Time]])),Holidays[Date],1,FALSE()))))</f>
        <v>0</v>
      </c>
      <c r="I19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19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1" spans="2:11" x14ac:dyDescent="0.3">
      <c r="B1951" s="26">
        <v>44195</v>
      </c>
      <c r="C1951" s="33">
        <v>44195.041666666664</v>
      </c>
      <c r="D1951" s="28">
        <v>0.42</v>
      </c>
      <c r="E1951" s="15"/>
      <c r="F1951" s="15"/>
      <c r="G1951" s="36" t="str">
        <f>TEXT(UsageTable[[#This Row],[Time]],"mm-dd")</f>
        <v>12-30</v>
      </c>
      <c r="H1951" s="36" t="b" cm="1">
        <f t="array" ref="H1951">OR(WEEKDAY(UsageTable[[#This Row],[Time]])={1,7},NOT(ISERROR(VLOOKUP(DATE(YEAR(UsageTable[[#This Row],[Time]]),MONTH(UsageTable[[#This Row],[Time]]),DAY(UsageTable[[#This Row],[Time]])),Holidays[Date],1,FALSE()))))</f>
        <v>0</v>
      </c>
      <c r="I19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19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2" spans="2:11" x14ac:dyDescent="0.3">
      <c r="B1952" s="29">
        <v>44195</v>
      </c>
      <c r="C1952" s="34">
        <v>44195.083333333336</v>
      </c>
      <c r="D1952" s="31">
        <v>0.74</v>
      </c>
      <c r="E1952" s="15"/>
      <c r="F1952" s="15"/>
      <c r="G1952" s="36" t="str">
        <f>TEXT(UsageTable[[#This Row],[Time]],"mm-dd")</f>
        <v>12-30</v>
      </c>
      <c r="H1952" s="36" t="b" cm="1">
        <f t="array" ref="H1952">OR(WEEKDAY(UsageTable[[#This Row],[Time]])={1,7},NOT(ISERROR(VLOOKUP(DATE(YEAR(UsageTable[[#This Row],[Time]]),MONTH(UsageTable[[#This Row],[Time]]),DAY(UsageTable[[#This Row],[Time]])),Holidays[Date],1,FALSE()))))</f>
        <v>0</v>
      </c>
      <c r="I19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19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3" spans="2:11" x14ac:dyDescent="0.3">
      <c r="B1953" s="26">
        <v>44195</v>
      </c>
      <c r="C1953" s="33">
        <v>44195.125</v>
      </c>
      <c r="D1953" s="28">
        <v>0.39</v>
      </c>
      <c r="E1953" s="15"/>
      <c r="F1953" s="15"/>
      <c r="G1953" s="36" t="str">
        <f>TEXT(UsageTable[[#This Row],[Time]],"mm-dd")</f>
        <v>12-30</v>
      </c>
      <c r="H1953" s="36" t="b" cm="1">
        <f t="array" ref="H1953">OR(WEEKDAY(UsageTable[[#This Row],[Time]])={1,7},NOT(ISERROR(VLOOKUP(DATE(YEAR(UsageTable[[#This Row],[Time]]),MONTH(UsageTable[[#This Row],[Time]]),DAY(UsageTable[[#This Row],[Time]])),Holidays[Date],1,FALSE()))))</f>
        <v>0</v>
      </c>
      <c r="I19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19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4" spans="2:11" x14ac:dyDescent="0.3">
      <c r="B1954" s="29">
        <v>44195</v>
      </c>
      <c r="C1954" s="34">
        <v>44195.166666666664</v>
      </c>
      <c r="D1954" s="31">
        <v>0.66</v>
      </c>
      <c r="E1954" s="15"/>
      <c r="F1954" s="15"/>
      <c r="G1954" s="36" t="str">
        <f>TEXT(UsageTable[[#This Row],[Time]],"mm-dd")</f>
        <v>12-30</v>
      </c>
      <c r="H1954" s="36" t="b" cm="1">
        <f t="array" ref="H1954">OR(WEEKDAY(UsageTable[[#This Row],[Time]])={1,7},NOT(ISERROR(VLOOKUP(DATE(YEAR(UsageTable[[#This Row],[Time]]),MONTH(UsageTable[[#This Row],[Time]]),DAY(UsageTable[[#This Row],[Time]])),Holidays[Date],1,FALSE()))))</f>
        <v>0</v>
      </c>
      <c r="I19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19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5" spans="2:11" x14ac:dyDescent="0.3">
      <c r="B1955" s="26">
        <v>44195</v>
      </c>
      <c r="C1955" s="33">
        <v>44195.208333333336</v>
      </c>
      <c r="D1955" s="28">
        <v>2.11</v>
      </c>
      <c r="E1955" s="15"/>
      <c r="F1955" s="15"/>
      <c r="G1955" s="36" t="str">
        <f>TEXT(UsageTable[[#This Row],[Time]],"mm-dd")</f>
        <v>12-30</v>
      </c>
      <c r="H1955" s="36" t="b" cm="1">
        <f t="array" ref="H1955">OR(WEEKDAY(UsageTable[[#This Row],[Time]])={1,7},NOT(ISERROR(VLOOKUP(DATE(YEAR(UsageTable[[#This Row],[Time]]),MONTH(UsageTable[[#This Row],[Time]]),DAY(UsageTable[[#This Row],[Time]])),Holidays[Date],1,FALSE()))))</f>
        <v>0</v>
      </c>
      <c r="I19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19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6" spans="2:11" x14ac:dyDescent="0.3">
      <c r="B1956" s="29">
        <v>44195</v>
      </c>
      <c r="C1956" s="34">
        <v>44195.25</v>
      </c>
      <c r="D1956" s="31">
        <v>1.0900000000000001</v>
      </c>
      <c r="E1956" s="15"/>
      <c r="F1956" s="15"/>
      <c r="G1956" s="36" t="str">
        <f>TEXT(UsageTable[[#This Row],[Time]],"mm-dd")</f>
        <v>12-30</v>
      </c>
      <c r="H1956" s="36" t="b" cm="1">
        <f t="array" ref="H1956">OR(WEEKDAY(UsageTable[[#This Row],[Time]])={1,7},NOT(ISERROR(VLOOKUP(DATE(YEAR(UsageTable[[#This Row],[Time]]),MONTH(UsageTable[[#This Row],[Time]]),DAY(UsageTable[[#This Row],[Time]])),Holidays[Date],1,FALSE()))))</f>
        <v>0</v>
      </c>
      <c r="I19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19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57" spans="2:11" x14ac:dyDescent="0.3">
      <c r="B1957" s="26">
        <v>44195</v>
      </c>
      <c r="C1957" s="33">
        <v>44195.291666666664</v>
      </c>
      <c r="D1957" s="28">
        <v>1.2</v>
      </c>
      <c r="E1957" s="15"/>
      <c r="F1957" s="15"/>
      <c r="G1957" s="36" t="str">
        <f>TEXT(UsageTable[[#This Row],[Time]],"mm-dd")</f>
        <v>12-30</v>
      </c>
      <c r="H1957" s="36" t="b" cm="1">
        <f t="array" ref="H1957">OR(WEEKDAY(UsageTable[[#This Row],[Time]])={1,7},NOT(ISERROR(VLOOKUP(DATE(YEAR(UsageTable[[#This Row],[Time]]),MONTH(UsageTable[[#This Row],[Time]]),DAY(UsageTable[[#This Row],[Time]])),Holidays[Date],1,FALSE()))))</f>
        <v>0</v>
      </c>
      <c r="I19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v>
      </c>
    </row>
    <row r="1958" spans="2:11" x14ac:dyDescent="0.3">
      <c r="B1958" s="29">
        <v>44195</v>
      </c>
      <c r="C1958" s="34">
        <v>44195.333333333336</v>
      </c>
      <c r="D1958" s="31">
        <v>3.7</v>
      </c>
      <c r="E1958" s="15"/>
      <c r="F1958" s="15"/>
      <c r="G1958" s="36" t="str">
        <f>TEXT(UsageTable[[#This Row],[Time]],"mm-dd")</f>
        <v>12-30</v>
      </c>
      <c r="H1958" s="36" t="b" cm="1">
        <f t="array" ref="H1958">OR(WEEKDAY(UsageTable[[#This Row],[Time]])={1,7},NOT(ISERROR(VLOOKUP(DATE(YEAR(UsageTable[[#This Row],[Time]]),MONTH(UsageTable[[#This Row],[Time]]),DAY(UsageTable[[#This Row],[Time]])),Holidays[Date],1,FALSE()))))</f>
        <v>0</v>
      </c>
      <c r="I19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v>
      </c>
    </row>
    <row r="1959" spans="2:11" x14ac:dyDescent="0.3">
      <c r="B1959" s="26">
        <v>44195</v>
      </c>
      <c r="C1959" s="33">
        <v>44195.375</v>
      </c>
      <c r="D1959" s="28">
        <v>2.8</v>
      </c>
      <c r="E1959" s="15"/>
      <c r="F1959" s="15"/>
      <c r="G1959" s="36" t="str">
        <f>TEXT(UsageTable[[#This Row],[Time]],"mm-dd")</f>
        <v>12-30</v>
      </c>
      <c r="H1959" s="36" t="b" cm="1">
        <f t="array" ref="H1959">OR(WEEKDAY(UsageTable[[#This Row],[Time]])={1,7},NOT(ISERROR(VLOOKUP(DATE(YEAR(UsageTable[[#This Row],[Time]]),MONTH(UsageTable[[#This Row],[Time]]),DAY(UsageTable[[#This Row],[Time]])),Holidays[Date],1,FALSE()))))</f>
        <v>0</v>
      </c>
      <c r="I19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v>
      </c>
    </row>
    <row r="1960" spans="2:11" x14ac:dyDescent="0.3">
      <c r="B1960" s="29">
        <v>44195</v>
      </c>
      <c r="C1960" s="34">
        <v>44195.416666666664</v>
      </c>
      <c r="D1960" s="31">
        <v>2.54</v>
      </c>
      <c r="E1960" s="15"/>
      <c r="F1960" s="15"/>
      <c r="G1960" s="36" t="str">
        <f>TEXT(UsageTable[[#This Row],[Time]],"mm-dd")</f>
        <v>12-30</v>
      </c>
      <c r="H1960" s="36" t="b" cm="1">
        <f t="array" ref="H1960">OR(WEEKDAY(UsageTable[[#This Row],[Time]])={1,7},NOT(ISERROR(VLOOKUP(DATE(YEAR(UsageTable[[#This Row],[Time]]),MONTH(UsageTable[[#This Row],[Time]]),DAY(UsageTable[[#This Row],[Time]])),Holidays[Date],1,FALSE()))))</f>
        <v>0</v>
      </c>
      <c r="I19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v>
      </c>
    </row>
    <row r="1961" spans="2:11" x14ac:dyDescent="0.3">
      <c r="B1961" s="26">
        <v>44195</v>
      </c>
      <c r="C1961" s="33">
        <v>44195.458333333336</v>
      </c>
      <c r="D1961" s="28">
        <v>3.31</v>
      </c>
      <c r="E1961" s="15"/>
      <c r="F1961" s="15"/>
      <c r="G1961" s="36" t="str">
        <f>TEXT(UsageTable[[#This Row],[Time]],"mm-dd")</f>
        <v>12-30</v>
      </c>
      <c r="H1961" s="36" t="b" cm="1">
        <f t="array" ref="H1961">OR(WEEKDAY(UsageTable[[#This Row],[Time]])={1,7},NOT(ISERROR(VLOOKUP(DATE(YEAR(UsageTable[[#This Row],[Time]]),MONTH(UsageTable[[#This Row],[Time]]),DAY(UsageTable[[#This Row],[Time]])),Holidays[Date],1,FALSE()))))</f>
        <v>0</v>
      </c>
      <c r="I19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3.31</v>
      </c>
      <c r="K19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2" spans="2:11" x14ac:dyDescent="0.3">
      <c r="B1962" s="29">
        <v>44195</v>
      </c>
      <c r="C1962" s="34">
        <v>44195.5</v>
      </c>
      <c r="D1962" s="31">
        <v>2.33</v>
      </c>
      <c r="E1962" s="15"/>
      <c r="F1962" s="15"/>
      <c r="G1962" s="36" t="str">
        <f>TEXT(UsageTable[[#This Row],[Time]],"mm-dd")</f>
        <v>12-30</v>
      </c>
      <c r="H1962" s="36" t="b" cm="1">
        <f t="array" ref="H1962">OR(WEEKDAY(UsageTable[[#This Row],[Time]])={1,7},NOT(ISERROR(VLOOKUP(DATE(YEAR(UsageTable[[#This Row],[Time]]),MONTH(UsageTable[[#This Row],[Time]]),DAY(UsageTable[[#This Row],[Time]])),Holidays[Date],1,FALSE()))))</f>
        <v>0</v>
      </c>
      <c r="I19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2.33</v>
      </c>
      <c r="K19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3" spans="2:11" x14ac:dyDescent="0.3">
      <c r="B1963" s="26">
        <v>44195</v>
      </c>
      <c r="C1963" s="33">
        <v>44195.541666666664</v>
      </c>
      <c r="D1963" s="28">
        <v>1.74</v>
      </c>
      <c r="E1963" s="15"/>
      <c r="F1963" s="15"/>
      <c r="G1963" s="36" t="str">
        <f>TEXT(UsageTable[[#This Row],[Time]],"mm-dd")</f>
        <v>12-30</v>
      </c>
      <c r="H1963" s="36" t="b" cm="1">
        <f t="array" ref="H1963">OR(WEEKDAY(UsageTable[[#This Row],[Time]])={1,7},NOT(ISERROR(VLOOKUP(DATE(YEAR(UsageTable[[#This Row],[Time]]),MONTH(UsageTable[[#This Row],[Time]]),DAY(UsageTable[[#This Row],[Time]])),Holidays[Date],1,FALSE()))))</f>
        <v>0</v>
      </c>
      <c r="I19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19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4" spans="2:11" x14ac:dyDescent="0.3">
      <c r="B1964" s="29">
        <v>44195</v>
      </c>
      <c r="C1964" s="34">
        <v>44195.583333333336</v>
      </c>
      <c r="D1964" s="31">
        <v>3.22</v>
      </c>
      <c r="E1964" s="15"/>
      <c r="F1964" s="15"/>
      <c r="G1964" s="36" t="str">
        <f>TEXT(UsageTable[[#This Row],[Time]],"mm-dd")</f>
        <v>12-30</v>
      </c>
      <c r="H1964" s="36" t="b" cm="1">
        <f t="array" ref="H1964">OR(WEEKDAY(UsageTable[[#This Row],[Time]])={1,7},NOT(ISERROR(VLOOKUP(DATE(YEAR(UsageTable[[#This Row],[Time]]),MONTH(UsageTable[[#This Row],[Time]]),DAY(UsageTable[[#This Row],[Time]])),Holidays[Date],1,FALSE()))))</f>
        <v>0</v>
      </c>
      <c r="I19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3.22</v>
      </c>
      <c r="K19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5" spans="2:11" x14ac:dyDescent="0.3">
      <c r="B1965" s="26">
        <v>44195</v>
      </c>
      <c r="C1965" s="33">
        <v>44195.625</v>
      </c>
      <c r="D1965" s="28">
        <v>2.48</v>
      </c>
      <c r="E1965" s="15"/>
      <c r="F1965" s="15"/>
      <c r="G1965" s="36" t="str">
        <f>TEXT(UsageTable[[#This Row],[Time]],"mm-dd")</f>
        <v>12-30</v>
      </c>
      <c r="H1965" s="36" t="b" cm="1">
        <f t="array" ref="H1965">OR(WEEKDAY(UsageTable[[#This Row],[Time]])={1,7},NOT(ISERROR(VLOOKUP(DATE(YEAR(UsageTable[[#This Row],[Time]]),MONTH(UsageTable[[#This Row],[Time]]),DAY(UsageTable[[#This Row],[Time]])),Holidays[Date],1,FALSE()))))</f>
        <v>0</v>
      </c>
      <c r="I19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2.48</v>
      </c>
      <c r="K19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6" spans="2:11" x14ac:dyDescent="0.3">
      <c r="B1966" s="29">
        <v>44195</v>
      </c>
      <c r="C1966" s="34">
        <v>44195.666666666664</v>
      </c>
      <c r="D1966" s="31">
        <v>2.4700000000000002</v>
      </c>
      <c r="E1966" s="15"/>
      <c r="F1966" s="15"/>
      <c r="G1966" s="36" t="str">
        <f>TEXT(UsageTable[[#This Row],[Time]],"mm-dd")</f>
        <v>12-30</v>
      </c>
      <c r="H1966" s="36" t="b" cm="1">
        <f t="array" ref="H1966">OR(WEEKDAY(UsageTable[[#This Row],[Time]])={1,7},NOT(ISERROR(VLOOKUP(DATE(YEAR(UsageTable[[#This Row],[Time]]),MONTH(UsageTable[[#This Row],[Time]]),DAY(UsageTable[[#This Row],[Time]])),Holidays[Date],1,FALSE()))))</f>
        <v>0</v>
      </c>
      <c r="I19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2.4700000000000002</v>
      </c>
      <c r="K19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67" spans="2:11" x14ac:dyDescent="0.3">
      <c r="B1967" s="26">
        <v>44195</v>
      </c>
      <c r="C1967" s="33">
        <v>44195.708333333336</v>
      </c>
      <c r="D1967" s="28">
        <v>2.56</v>
      </c>
      <c r="E1967" s="15"/>
      <c r="F1967" s="15"/>
      <c r="G1967" s="36" t="str">
        <f>TEXT(UsageTable[[#This Row],[Time]],"mm-dd")</f>
        <v>12-30</v>
      </c>
      <c r="H1967" s="36" t="b" cm="1">
        <f t="array" ref="H1967">OR(WEEKDAY(UsageTable[[#This Row],[Time]])={1,7},NOT(ISERROR(VLOOKUP(DATE(YEAR(UsageTable[[#This Row],[Time]]),MONTH(UsageTable[[#This Row],[Time]]),DAY(UsageTable[[#This Row],[Time]])),Holidays[Date],1,FALSE()))))</f>
        <v>0</v>
      </c>
      <c r="I19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2.56</v>
      </c>
    </row>
    <row r="1968" spans="2:11" x14ac:dyDescent="0.3">
      <c r="B1968" s="29">
        <v>44195</v>
      </c>
      <c r="C1968" s="34">
        <v>44195.75</v>
      </c>
      <c r="D1968" s="31">
        <v>2.46</v>
      </c>
      <c r="E1968" s="15"/>
      <c r="F1968" s="15"/>
      <c r="G1968" s="36" t="str">
        <f>TEXT(UsageTable[[#This Row],[Time]],"mm-dd")</f>
        <v>12-30</v>
      </c>
      <c r="H1968" s="36" t="b" cm="1">
        <f t="array" ref="H1968">OR(WEEKDAY(UsageTable[[#This Row],[Time]])={1,7},NOT(ISERROR(VLOOKUP(DATE(YEAR(UsageTable[[#This Row],[Time]]),MONTH(UsageTable[[#This Row],[Time]]),DAY(UsageTable[[#This Row],[Time]])),Holidays[Date],1,FALSE()))))</f>
        <v>0</v>
      </c>
      <c r="I19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2.46</v>
      </c>
    </row>
    <row r="1969" spans="2:11" x14ac:dyDescent="0.3">
      <c r="B1969" s="26">
        <v>44195</v>
      </c>
      <c r="C1969" s="33">
        <v>44195.791666666664</v>
      </c>
      <c r="D1969" s="28">
        <v>3.42</v>
      </c>
      <c r="E1969" s="15"/>
      <c r="F1969" s="15"/>
      <c r="G1969" s="36" t="str">
        <f>TEXT(UsageTable[[#This Row],[Time]],"mm-dd")</f>
        <v>12-30</v>
      </c>
      <c r="H1969" s="36" t="b" cm="1">
        <f t="array" ref="H1969">OR(WEEKDAY(UsageTable[[#This Row],[Time]])={1,7},NOT(ISERROR(VLOOKUP(DATE(YEAR(UsageTable[[#This Row],[Time]]),MONTH(UsageTable[[#This Row],[Time]]),DAY(UsageTable[[#This Row],[Time]])),Holidays[Date],1,FALSE()))))</f>
        <v>0</v>
      </c>
      <c r="I19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3.42</v>
      </c>
      <c r="J19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0" spans="2:11" x14ac:dyDescent="0.3">
      <c r="B1970" s="29">
        <v>44195</v>
      </c>
      <c r="C1970" s="34">
        <v>44195.833333333336</v>
      </c>
      <c r="D1970" s="31">
        <v>1.64</v>
      </c>
      <c r="E1970" s="15"/>
      <c r="F1970" s="15"/>
      <c r="G1970" s="36" t="str">
        <f>TEXT(UsageTable[[#This Row],[Time]],"mm-dd")</f>
        <v>12-30</v>
      </c>
      <c r="H1970" s="36" t="b" cm="1">
        <f t="array" ref="H1970">OR(WEEKDAY(UsageTable[[#This Row],[Time]])={1,7},NOT(ISERROR(VLOOKUP(DATE(YEAR(UsageTable[[#This Row],[Time]]),MONTH(UsageTable[[#This Row],[Time]]),DAY(UsageTable[[#This Row],[Time]])),Holidays[Date],1,FALSE()))))</f>
        <v>0</v>
      </c>
      <c r="I19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19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1" spans="2:11" x14ac:dyDescent="0.3">
      <c r="B1971" s="26">
        <v>44195</v>
      </c>
      <c r="C1971" s="33">
        <v>44195.875</v>
      </c>
      <c r="D1971" s="28">
        <v>2.0099999999999998</v>
      </c>
      <c r="E1971" s="15"/>
      <c r="F1971" s="15"/>
      <c r="G1971" s="36" t="str">
        <f>TEXT(UsageTable[[#This Row],[Time]],"mm-dd")</f>
        <v>12-30</v>
      </c>
      <c r="H1971" s="36" t="b" cm="1">
        <f t="array" ref="H1971">OR(WEEKDAY(UsageTable[[#This Row],[Time]])={1,7},NOT(ISERROR(VLOOKUP(DATE(YEAR(UsageTable[[#This Row],[Time]]),MONTH(UsageTable[[#This Row],[Time]]),DAY(UsageTable[[#This Row],[Time]])),Holidays[Date],1,FALSE()))))</f>
        <v>0</v>
      </c>
      <c r="I19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2.0099999999999998</v>
      </c>
      <c r="J19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2" spans="2:11" x14ac:dyDescent="0.3">
      <c r="B1972" s="29">
        <v>44195</v>
      </c>
      <c r="C1972" s="34">
        <v>44195.916666666664</v>
      </c>
      <c r="D1972" s="31">
        <v>0.79</v>
      </c>
      <c r="E1972" s="15"/>
      <c r="F1972" s="15"/>
      <c r="G1972" s="36" t="str">
        <f>TEXT(UsageTable[[#This Row],[Time]],"mm-dd")</f>
        <v>12-30</v>
      </c>
      <c r="H1972" s="36" t="b" cm="1">
        <f t="array" ref="H1972">OR(WEEKDAY(UsageTable[[#This Row],[Time]])={1,7},NOT(ISERROR(VLOOKUP(DATE(YEAR(UsageTable[[#This Row],[Time]]),MONTH(UsageTable[[#This Row],[Time]]),DAY(UsageTable[[#This Row],[Time]])),Holidays[Date],1,FALSE()))))</f>
        <v>0</v>
      </c>
      <c r="I19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19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3" spans="2:11" x14ac:dyDescent="0.3">
      <c r="B1973" s="26">
        <v>44195</v>
      </c>
      <c r="C1973" s="33">
        <v>44195.958333333336</v>
      </c>
      <c r="D1973" s="28">
        <v>0.53</v>
      </c>
      <c r="E1973" s="15"/>
      <c r="F1973" s="15"/>
      <c r="G1973" s="36" t="str">
        <f>TEXT(UsageTable[[#This Row],[Time]],"mm-dd")</f>
        <v>12-30</v>
      </c>
      <c r="H1973" s="36" t="b" cm="1">
        <f t="array" ref="H1973">OR(WEEKDAY(UsageTable[[#This Row],[Time]])={1,7},NOT(ISERROR(VLOOKUP(DATE(YEAR(UsageTable[[#This Row],[Time]]),MONTH(UsageTable[[#This Row],[Time]]),DAY(UsageTable[[#This Row],[Time]])),Holidays[Date],1,FALSE()))))</f>
        <v>0</v>
      </c>
      <c r="I19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19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4" spans="2:11" x14ac:dyDescent="0.3">
      <c r="B1974" s="29">
        <v>44196</v>
      </c>
      <c r="C1974" s="34">
        <v>44196</v>
      </c>
      <c r="D1974" s="31">
        <v>0.7</v>
      </c>
      <c r="E1974" s="15"/>
      <c r="F1974" s="15"/>
      <c r="G1974" s="36" t="str">
        <f>TEXT(UsageTable[[#This Row],[Time]],"mm-dd")</f>
        <v>12-31</v>
      </c>
      <c r="H1974" s="36" t="b" cm="1">
        <f t="array" ref="H1974">OR(WEEKDAY(UsageTable[[#This Row],[Time]])={1,7},NOT(ISERROR(VLOOKUP(DATE(YEAR(UsageTable[[#This Row],[Time]]),MONTH(UsageTable[[#This Row],[Time]]),DAY(UsageTable[[#This Row],[Time]])),Holidays[Date],1,FALSE()))))</f>
        <v>0</v>
      </c>
      <c r="I19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19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5" spans="2:11" x14ac:dyDescent="0.3">
      <c r="B1975" s="26">
        <v>44196</v>
      </c>
      <c r="C1975" s="33">
        <v>44196.041666666664</v>
      </c>
      <c r="D1975" s="28">
        <v>0.32</v>
      </c>
      <c r="E1975" s="15"/>
      <c r="F1975" s="15"/>
      <c r="G1975" s="36" t="str">
        <f>TEXT(UsageTable[[#This Row],[Time]],"mm-dd")</f>
        <v>12-31</v>
      </c>
      <c r="H1975" s="36" t="b" cm="1">
        <f t="array" ref="H1975">OR(WEEKDAY(UsageTable[[#This Row],[Time]])={1,7},NOT(ISERROR(VLOOKUP(DATE(YEAR(UsageTable[[#This Row],[Time]]),MONTH(UsageTable[[#This Row],[Time]]),DAY(UsageTable[[#This Row],[Time]])),Holidays[Date],1,FALSE()))))</f>
        <v>0</v>
      </c>
      <c r="I19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9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6" spans="2:11" x14ac:dyDescent="0.3">
      <c r="B1976" s="29">
        <v>44196</v>
      </c>
      <c r="C1976" s="34">
        <v>44196.083333333336</v>
      </c>
      <c r="D1976" s="31">
        <v>0.8</v>
      </c>
      <c r="E1976" s="15"/>
      <c r="F1976" s="15"/>
      <c r="G1976" s="36" t="str">
        <f>TEXT(UsageTable[[#This Row],[Time]],"mm-dd")</f>
        <v>12-31</v>
      </c>
      <c r="H1976" s="36" t="b" cm="1">
        <f t="array" ref="H1976">OR(WEEKDAY(UsageTable[[#This Row],[Time]])={1,7},NOT(ISERROR(VLOOKUP(DATE(YEAR(UsageTable[[#This Row],[Time]]),MONTH(UsageTable[[#This Row],[Time]]),DAY(UsageTable[[#This Row],[Time]])),Holidays[Date],1,FALSE()))))</f>
        <v>0</v>
      </c>
      <c r="I19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19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7" spans="2:11" x14ac:dyDescent="0.3">
      <c r="B1977" s="26">
        <v>44196</v>
      </c>
      <c r="C1977" s="33">
        <v>44196.125</v>
      </c>
      <c r="D1977" s="28">
        <v>0.32</v>
      </c>
      <c r="E1977" s="15"/>
      <c r="F1977" s="15"/>
      <c r="G1977" s="36" t="str">
        <f>TEXT(UsageTable[[#This Row],[Time]],"mm-dd")</f>
        <v>12-31</v>
      </c>
      <c r="H1977" s="36" t="b" cm="1">
        <f t="array" ref="H1977">OR(WEEKDAY(UsageTable[[#This Row],[Time]])={1,7},NOT(ISERROR(VLOOKUP(DATE(YEAR(UsageTable[[#This Row],[Time]]),MONTH(UsageTable[[#This Row],[Time]]),DAY(UsageTable[[#This Row],[Time]])),Holidays[Date],1,FALSE()))))</f>
        <v>0</v>
      </c>
      <c r="I19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19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8" spans="2:11" x14ac:dyDescent="0.3">
      <c r="B1978" s="29">
        <v>44196</v>
      </c>
      <c r="C1978" s="34">
        <v>44196.166666666664</v>
      </c>
      <c r="D1978" s="31">
        <v>0.67</v>
      </c>
      <c r="E1978" s="15"/>
      <c r="F1978" s="15"/>
      <c r="G1978" s="36" t="str">
        <f>TEXT(UsageTable[[#This Row],[Time]],"mm-dd")</f>
        <v>12-31</v>
      </c>
      <c r="H1978" s="36" t="b" cm="1">
        <f t="array" ref="H1978">OR(WEEKDAY(UsageTable[[#This Row],[Time]])={1,7},NOT(ISERROR(VLOOKUP(DATE(YEAR(UsageTable[[#This Row],[Time]]),MONTH(UsageTable[[#This Row],[Time]]),DAY(UsageTable[[#This Row],[Time]])),Holidays[Date],1,FALSE()))))</f>
        <v>0</v>
      </c>
      <c r="I19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19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79" spans="2:11" x14ac:dyDescent="0.3">
      <c r="B1979" s="26">
        <v>44196</v>
      </c>
      <c r="C1979" s="33">
        <v>44196.208333333336</v>
      </c>
      <c r="D1979" s="28">
        <v>0.83</v>
      </c>
      <c r="E1979" s="15"/>
      <c r="F1979" s="15"/>
      <c r="G1979" s="36" t="str">
        <f>TEXT(UsageTable[[#This Row],[Time]],"mm-dd")</f>
        <v>12-31</v>
      </c>
      <c r="H1979" s="36" t="b" cm="1">
        <f t="array" ref="H1979">OR(WEEKDAY(UsageTable[[#This Row],[Time]])={1,7},NOT(ISERROR(VLOOKUP(DATE(YEAR(UsageTable[[#This Row],[Time]]),MONTH(UsageTable[[#This Row],[Time]]),DAY(UsageTable[[#This Row],[Time]])),Holidays[Date],1,FALSE()))))</f>
        <v>0</v>
      </c>
      <c r="I19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19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0" spans="2:11" x14ac:dyDescent="0.3">
      <c r="B1980" s="29">
        <v>44196</v>
      </c>
      <c r="C1980" s="34">
        <v>44196.25</v>
      </c>
      <c r="D1980" s="31">
        <v>2.4900000000000002</v>
      </c>
      <c r="E1980" s="15"/>
      <c r="F1980" s="15"/>
      <c r="G1980" s="36" t="str">
        <f>TEXT(UsageTable[[#This Row],[Time]],"mm-dd")</f>
        <v>12-31</v>
      </c>
      <c r="H1980" s="36" t="b" cm="1">
        <f t="array" ref="H1980">OR(WEEKDAY(UsageTable[[#This Row],[Time]])={1,7},NOT(ISERROR(VLOOKUP(DATE(YEAR(UsageTable[[#This Row],[Time]]),MONTH(UsageTable[[#This Row],[Time]]),DAY(UsageTable[[#This Row],[Time]])),Holidays[Date],1,FALSE()))))</f>
        <v>0</v>
      </c>
      <c r="I19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2.4900000000000002</v>
      </c>
      <c r="J19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1" spans="2:11" x14ac:dyDescent="0.3">
      <c r="B1981" s="26">
        <v>44196</v>
      </c>
      <c r="C1981" s="33">
        <v>44196.291666666664</v>
      </c>
      <c r="D1981" s="28">
        <v>2</v>
      </c>
      <c r="E1981" s="15"/>
      <c r="F1981" s="15"/>
      <c r="G1981" s="36" t="str">
        <f>TEXT(UsageTable[[#This Row],[Time]],"mm-dd")</f>
        <v>12-31</v>
      </c>
      <c r="H1981" s="36" t="b" cm="1">
        <f t="array" ref="H1981">OR(WEEKDAY(UsageTable[[#This Row],[Time]])={1,7},NOT(ISERROR(VLOOKUP(DATE(YEAR(UsageTable[[#This Row],[Time]]),MONTH(UsageTable[[#This Row],[Time]]),DAY(UsageTable[[#This Row],[Time]])),Holidays[Date],1,FALSE()))))</f>
        <v>0</v>
      </c>
      <c r="I19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1982" spans="2:11" x14ac:dyDescent="0.3">
      <c r="B1982" s="29">
        <v>44196</v>
      </c>
      <c r="C1982" s="34">
        <v>44196.333333333336</v>
      </c>
      <c r="D1982" s="31">
        <v>3.74</v>
      </c>
      <c r="E1982" s="15"/>
      <c r="F1982" s="15"/>
      <c r="G1982" s="36" t="str">
        <f>TEXT(UsageTable[[#This Row],[Time]],"mm-dd")</f>
        <v>12-31</v>
      </c>
      <c r="H1982" s="36" t="b" cm="1">
        <f t="array" ref="H1982">OR(WEEKDAY(UsageTable[[#This Row],[Time]])={1,7},NOT(ISERROR(VLOOKUP(DATE(YEAR(UsageTable[[#This Row],[Time]]),MONTH(UsageTable[[#This Row],[Time]]),DAY(UsageTable[[#This Row],[Time]])),Holidays[Date],1,FALSE()))))</f>
        <v>0</v>
      </c>
      <c r="I19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3.74</v>
      </c>
    </row>
    <row r="1983" spans="2:11" x14ac:dyDescent="0.3">
      <c r="B1983" s="26">
        <v>44196</v>
      </c>
      <c r="C1983" s="33">
        <v>44196.375</v>
      </c>
      <c r="D1983" s="28">
        <v>2.36</v>
      </c>
      <c r="E1983" s="15"/>
      <c r="F1983" s="15"/>
      <c r="G1983" s="36" t="str">
        <f>TEXT(UsageTable[[#This Row],[Time]],"mm-dd")</f>
        <v>12-31</v>
      </c>
      <c r="H1983" s="36" t="b" cm="1">
        <f t="array" ref="H1983">OR(WEEKDAY(UsageTable[[#This Row],[Time]])={1,7},NOT(ISERROR(VLOOKUP(DATE(YEAR(UsageTable[[#This Row],[Time]]),MONTH(UsageTable[[#This Row],[Time]]),DAY(UsageTable[[#This Row],[Time]])),Holidays[Date],1,FALSE()))))</f>
        <v>0</v>
      </c>
      <c r="I19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2.36</v>
      </c>
    </row>
    <row r="1984" spans="2:11" x14ac:dyDescent="0.3">
      <c r="B1984" s="29">
        <v>44196</v>
      </c>
      <c r="C1984" s="34">
        <v>44196.416666666664</v>
      </c>
      <c r="D1984" s="31">
        <v>1.75</v>
      </c>
      <c r="E1984" s="15"/>
      <c r="F1984" s="15"/>
      <c r="G1984" s="36" t="str">
        <f>TEXT(UsageTable[[#This Row],[Time]],"mm-dd")</f>
        <v>12-31</v>
      </c>
      <c r="H1984" s="36" t="b" cm="1">
        <f t="array" ref="H1984">OR(WEEKDAY(UsageTable[[#This Row],[Time]])={1,7},NOT(ISERROR(VLOOKUP(DATE(YEAR(UsageTable[[#This Row],[Time]]),MONTH(UsageTable[[#This Row],[Time]]),DAY(UsageTable[[#This Row],[Time]])),Holidays[Date],1,FALSE()))))</f>
        <v>0</v>
      </c>
      <c r="I19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1.75</v>
      </c>
    </row>
    <row r="1985" spans="2:11" x14ac:dyDescent="0.3">
      <c r="B1985" s="26">
        <v>44196</v>
      </c>
      <c r="C1985" s="33">
        <v>44196.458333333336</v>
      </c>
      <c r="D1985" s="28">
        <v>1.84</v>
      </c>
      <c r="E1985" s="15"/>
      <c r="F1985" s="15"/>
      <c r="G1985" s="36" t="str">
        <f>TEXT(UsageTable[[#This Row],[Time]],"mm-dd")</f>
        <v>12-31</v>
      </c>
      <c r="H1985" s="36" t="b" cm="1">
        <f t="array" ref="H1985">OR(WEEKDAY(UsageTable[[#This Row],[Time]])={1,7},NOT(ISERROR(VLOOKUP(DATE(YEAR(UsageTable[[#This Row],[Time]]),MONTH(UsageTable[[#This Row],[Time]]),DAY(UsageTable[[#This Row],[Time]])),Holidays[Date],1,FALSE()))))</f>
        <v>0</v>
      </c>
      <c r="I19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1.84</v>
      </c>
      <c r="K19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6" spans="2:11" x14ac:dyDescent="0.3">
      <c r="B1986" s="29">
        <v>44196</v>
      </c>
      <c r="C1986" s="34">
        <v>44196.5</v>
      </c>
      <c r="D1986" s="31">
        <v>1.1399999999999999</v>
      </c>
      <c r="E1986" s="15"/>
      <c r="F1986" s="15"/>
      <c r="G1986" s="36" t="str">
        <f>TEXT(UsageTable[[#This Row],[Time]],"mm-dd")</f>
        <v>12-31</v>
      </c>
      <c r="H1986" s="36" t="b" cm="1">
        <f t="array" ref="H1986">OR(WEEKDAY(UsageTable[[#This Row],[Time]])={1,7},NOT(ISERROR(VLOOKUP(DATE(YEAR(UsageTable[[#This Row],[Time]]),MONTH(UsageTable[[#This Row],[Time]]),DAY(UsageTable[[#This Row],[Time]])),Holidays[Date],1,FALSE()))))</f>
        <v>0</v>
      </c>
      <c r="I19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1.1399999999999999</v>
      </c>
      <c r="K19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7" spans="2:11" x14ac:dyDescent="0.3">
      <c r="B1987" s="26">
        <v>44196</v>
      </c>
      <c r="C1987" s="33">
        <v>44196.541666666664</v>
      </c>
      <c r="D1987" s="28">
        <v>1.9</v>
      </c>
      <c r="E1987" s="15"/>
      <c r="F1987" s="15"/>
      <c r="G1987" s="36" t="str">
        <f>TEXT(UsageTable[[#This Row],[Time]],"mm-dd")</f>
        <v>12-31</v>
      </c>
      <c r="H1987" s="36" t="b" cm="1">
        <f t="array" ref="H1987">OR(WEEKDAY(UsageTable[[#This Row],[Time]])={1,7},NOT(ISERROR(VLOOKUP(DATE(YEAR(UsageTable[[#This Row],[Time]]),MONTH(UsageTable[[#This Row],[Time]]),DAY(UsageTable[[#This Row],[Time]])),Holidays[Date],1,FALSE()))))</f>
        <v>0</v>
      </c>
      <c r="I19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v>
      </c>
      <c r="K19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8" spans="2:11" x14ac:dyDescent="0.3">
      <c r="B1988" s="29">
        <v>44196</v>
      </c>
      <c r="C1988" s="34">
        <v>44196.583333333336</v>
      </c>
      <c r="D1988" s="31">
        <v>1.0900000000000001</v>
      </c>
      <c r="E1988" s="15"/>
      <c r="F1988" s="15"/>
      <c r="G1988" s="36" t="str">
        <f>TEXT(UsageTable[[#This Row],[Time]],"mm-dd")</f>
        <v>12-31</v>
      </c>
      <c r="H1988" s="36" t="b" cm="1">
        <f t="array" ref="H1988">OR(WEEKDAY(UsageTable[[#This Row],[Time]])={1,7},NOT(ISERROR(VLOOKUP(DATE(YEAR(UsageTable[[#This Row],[Time]]),MONTH(UsageTable[[#This Row],[Time]]),DAY(UsageTable[[#This Row],[Time]])),Holidays[Date],1,FALSE()))))</f>
        <v>0</v>
      </c>
      <c r="I19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1.0900000000000001</v>
      </c>
      <c r="K19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89" spans="2:11" x14ac:dyDescent="0.3">
      <c r="B1989" s="26">
        <v>44196</v>
      </c>
      <c r="C1989" s="33">
        <v>44196.625</v>
      </c>
      <c r="D1989" s="28">
        <v>1.92</v>
      </c>
      <c r="E1989" s="15"/>
      <c r="F1989" s="15"/>
      <c r="G1989" s="36" t="str">
        <f>TEXT(UsageTable[[#This Row],[Time]],"mm-dd")</f>
        <v>12-31</v>
      </c>
      <c r="H1989" s="36" t="b" cm="1">
        <f t="array" ref="H1989">OR(WEEKDAY(UsageTable[[#This Row],[Time]])={1,7},NOT(ISERROR(VLOOKUP(DATE(YEAR(UsageTable[[#This Row],[Time]]),MONTH(UsageTable[[#This Row],[Time]]),DAY(UsageTable[[#This Row],[Time]])),Holidays[Date],1,FALSE()))))</f>
        <v>0</v>
      </c>
      <c r="I19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1.92</v>
      </c>
      <c r="K19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0" spans="2:11" x14ac:dyDescent="0.3">
      <c r="B1990" s="29">
        <v>44196</v>
      </c>
      <c r="C1990" s="34">
        <v>44196.666666666664</v>
      </c>
      <c r="D1990" s="31">
        <v>2.0299999999999998</v>
      </c>
      <c r="E1990" s="15"/>
      <c r="F1990" s="15"/>
      <c r="G1990" s="36" t="str">
        <f>TEXT(UsageTable[[#This Row],[Time]],"mm-dd")</f>
        <v>12-31</v>
      </c>
      <c r="H1990" s="36" t="b" cm="1">
        <f t="array" ref="H1990">OR(WEEKDAY(UsageTable[[#This Row],[Time]])={1,7},NOT(ISERROR(VLOOKUP(DATE(YEAR(UsageTable[[#This Row],[Time]]),MONTH(UsageTable[[#This Row],[Time]]),DAY(UsageTable[[#This Row],[Time]])),Holidays[Date],1,FALSE()))))</f>
        <v>0</v>
      </c>
      <c r="I19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19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1" spans="2:11" x14ac:dyDescent="0.3">
      <c r="B1991" s="26">
        <v>44196</v>
      </c>
      <c r="C1991" s="33">
        <v>44196.708333333336</v>
      </c>
      <c r="D1991" s="28">
        <v>3.45</v>
      </c>
      <c r="E1991" s="15"/>
      <c r="F1991" s="15"/>
      <c r="G1991" s="36" t="str">
        <f>TEXT(UsageTable[[#This Row],[Time]],"mm-dd")</f>
        <v>12-31</v>
      </c>
      <c r="H1991" s="36" t="b" cm="1">
        <f t="array" ref="H1991">OR(WEEKDAY(UsageTable[[#This Row],[Time]])={1,7},NOT(ISERROR(VLOOKUP(DATE(YEAR(UsageTable[[#This Row],[Time]]),MONTH(UsageTable[[#This Row],[Time]]),DAY(UsageTable[[#This Row],[Time]])),Holidays[Date],1,FALSE()))))</f>
        <v>0</v>
      </c>
      <c r="I19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3.45</v>
      </c>
    </row>
    <row r="1992" spans="2:11" x14ac:dyDescent="0.3">
      <c r="B1992" s="29">
        <v>44196</v>
      </c>
      <c r="C1992" s="34">
        <v>44196.75</v>
      </c>
      <c r="D1992" s="31">
        <v>2.2799999999999998</v>
      </c>
      <c r="E1992" s="15"/>
      <c r="F1992" s="15"/>
      <c r="G1992" s="36" t="str">
        <f>TEXT(UsageTable[[#This Row],[Time]],"mm-dd")</f>
        <v>12-31</v>
      </c>
      <c r="H1992" s="36" t="b" cm="1">
        <f t="array" ref="H1992">OR(WEEKDAY(UsageTable[[#This Row],[Time]])={1,7},NOT(ISERROR(VLOOKUP(DATE(YEAR(UsageTable[[#This Row],[Time]]),MONTH(UsageTable[[#This Row],[Time]]),DAY(UsageTable[[#This Row],[Time]])),Holidays[Date],1,FALSE()))))</f>
        <v>0</v>
      </c>
      <c r="I19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19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2.2799999999999998</v>
      </c>
    </row>
    <row r="1993" spans="2:11" x14ac:dyDescent="0.3">
      <c r="B1993" s="26">
        <v>44196</v>
      </c>
      <c r="C1993" s="33">
        <v>44196.791666666664</v>
      </c>
      <c r="D1993" s="28">
        <v>2.3199999999999998</v>
      </c>
      <c r="E1993" s="15"/>
      <c r="F1993" s="15"/>
      <c r="G1993" s="36" t="str">
        <f>TEXT(UsageTable[[#This Row],[Time]],"mm-dd")</f>
        <v>12-31</v>
      </c>
      <c r="H1993" s="36" t="b" cm="1">
        <f t="array" ref="H1993">OR(WEEKDAY(UsageTable[[#This Row],[Time]])={1,7},NOT(ISERROR(VLOOKUP(DATE(YEAR(UsageTable[[#This Row],[Time]]),MONTH(UsageTable[[#This Row],[Time]]),DAY(UsageTable[[#This Row],[Time]])),Holidays[Date],1,FALSE()))))</f>
        <v>0</v>
      </c>
      <c r="I19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19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4" spans="2:11" x14ac:dyDescent="0.3">
      <c r="B1994" s="29">
        <v>44196</v>
      </c>
      <c r="C1994" s="34">
        <v>44196.833333333336</v>
      </c>
      <c r="D1994" s="31">
        <v>1.52</v>
      </c>
      <c r="E1994" s="15"/>
      <c r="F1994" s="15"/>
      <c r="G1994" s="36" t="str">
        <f>TEXT(UsageTable[[#This Row],[Time]],"mm-dd")</f>
        <v>12-31</v>
      </c>
      <c r="H1994" s="36" t="b" cm="1">
        <f t="array" ref="H1994">OR(WEEKDAY(UsageTable[[#This Row],[Time]])={1,7},NOT(ISERROR(VLOOKUP(DATE(YEAR(UsageTable[[#This Row],[Time]]),MONTH(UsageTable[[#This Row],[Time]]),DAY(UsageTable[[#This Row],[Time]])),Holidays[Date],1,FALSE()))))</f>
        <v>0</v>
      </c>
      <c r="I19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19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5" spans="2:11" x14ac:dyDescent="0.3">
      <c r="B1995" s="26">
        <v>44196</v>
      </c>
      <c r="C1995" s="33">
        <v>44196.875</v>
      </c>
      <c r="D1995" s="28">
        <v>1.05</v>
      </c>
      <c r="E1995" s="15"/>
      <c r="F1995" s="15"/>
      <c r="G1995" s="36" t="str">
        <f>TEXT(UsageTable[[#This Row],[Time]],"mm-dd")</f>
        <v>12-31</v>
      </c>
      <c r="H1995" s="36" t="b" cm="1">
        <f t="array" ref="H1995">OR(WEEKDAY(UsageTable[[#This Row],[Time]])={1,7},NOT(ISERROR(VLOOKUP(DATE(YEAR(UsageTable[[#This Row],[Time]]),MONTH(UsageTable[[#This Row],[Time]]),DAY(UsageTable[[#This Row],[Time]])),Holidays[Date],1,FALSE()))))</f>
        <v>0</v>
      </c>
      <c r="I19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19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6" spans="2:11" x14ac:dyDescent="0.3">
      <c r="B1996" s="29">
        <v>44196</v>
      </c>
      <c r="C1996" s="34">
        <v>44196.916666666664</v>
      </c>
      <c r="D1996" s="31">
        <v>0.57999999999999996</v>
      </c>
      <c r="E1996" s="15"/>
      <c r="F1996" s="15"/>
      <c r="G1996" s="36" t="str">
        <f>TEXT(UsageTable[[#This Row],[Time]],"mm-dd")</f>
        <v>12-31</v>
      </c>
      <c r="H1996" s="36" t="b" cm="1">
        <f t="array" ref="H1996">OR(WEEKDAY(UsageTable[[#This Row],[Time]])={1,7},NOT(ISERROR(VLOOKUP(DATE(YEAR(UsageTable[[#This Row],[Time]]),MONTH(UsageTable[[#This Row],[Time]]),DAY(UsageTable[[#This Row],[Time]])),Holidays[Date],1,FALSE()))))</f>
        <v>0</v>
      </c>
      <c r="I19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19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7" spans="2:11" x14ac:dyDescent="0.3">
      <c r="B1997" s="26">
        <v>44196</v>
      </c>
      <c r="C1997" s="33">
        <v>44196.958333333336</v>
      </c>
      <c r="D1997" s="28">
        <v>0.93</v>
      </c>
      <c r="E1997" s="15"/>
      <c r="F1997" s="15"/>
      <c r="G1997" s="36" t="str">
        <f>TEXT(UsageTable[[#This Row],[Time]],"mm-dd")</f>
        <v>12-31</v>
      </c>
      <c r="H1997" s="36" t="b" cm="1">
        <f t="array" ref="H1997">OR(WEEKDAY(UsageTable[[#This Row],[Time]])={1,7},NOT(ISERROR(VLOOKUP(DATE(YEAR(UsageTable[[#This Row],[Time]]),MONTH(UsageTable[[#This Row],[Time]]),DAY(UsageTable[[#This Row],[Time]])),Holidays[Date],1,FALSE()))))</f>
        <v>0</v>
      </c>
      <c r="I19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19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8" spans="2:11" x14ac:dyDescent="0.3">
      <c r="B1998" s="29">
        <v>44197</v>
      </c>
      <c r="C1998" s="34">
        <v>44197</v>
      </c>
      <c r="D1998" s="31">
        <v>0.36</v>
      </c>
      <c r="E1998" s="15"/>
      <c r="F1998" s="15"/>
      <c r="G1998" s="36" t="str">
        <f>TEXT(UsageTable[[#This Row],[Time]],"mm-dd")</f>
        <v>01-01</v>
      </c>
      <c r="H1998" s="36" t="b" cm="1">
        <f t="array" ref="H1998">OR(WEEKDAY(UsageTable[[#This Row],[Time]])={1,7},NOT(ISERROR(VLOOKUP(DATE(YEAR(UsageTable[[#This Row],[Time]]),MONTH(UsageTable[[#This Row],[Time]]),DAY(UsageTable[[#This Row],[Time]])),Holidays[Date],1,FALSE()))))</f>
        <v>1</v>
      </c>
      <c r="I19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19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1999" spans="2:11" x14ac:dyDescent="0.3">
      <c r="B1999" s="26">
        <v>44197</v>
      </c>
      <c r="C1999" s="33">
        <v>44197.041666666664</v>
      </c>
      <c r="D1999" s="28">
        <v>0.81</v>
      </c>
      <c r="E1999" s="15"/>
      <c r="F1999" s="15"/>
      <c r="G1999" s="36" t="str">
        <f>TEXT(UsageTable[[#This Row],[Time]],"mm-dd")</f>
        <v>01-01</v>
      </c>
      <c r="H1999" s="36" t="b" cm="1">
        <f t="array" ref="H1999">OR(WEEKDAY(UsageTable[[#This Row],[Time]])={1,7},NOT(ISERROR(VLOOKUP(DATE(YEAR(UsageTable[[#This Row],[Time]]),MONTH(UsageTable[[#This Row],[Time]]),DAY(UsageTable[[#This Row],[Time]])),Holidays[Date],1,FALSE()))))</f>
        <v>1</v>
      </c>
      <c r="I19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19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19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0" spans="2:11" x14ac:dyDescent="0.3">
      <c r="B2000" s="29">
        <v>44197</v>
      </c>
      <c r="C2000" s="34">
        <v>44197.083333333336</v>
      </c>
      <c r="D2000" s="31">
        <v>0.32</v>
      </c>
      <c r="E2000" s="15"/>
      <c r="F2000" s="15"/>
      <c r="G2000" s="36" t="str">
        <f>TEXT(UsageTable[[#This Row],[Time]],"mm-dd")</f>
        <v>01-01</v>
      </c>
      <c r="H2000" s="36" t="b" cm="1">
        <f t="array" ref="H2000">OR(WEEKDAY(UsageTable[[#This Row],[Time]])={1,7},NOT(ISERROR(VLOOKUP(DATE(YEAR(UsageTable[[#This Row],[Time]]),MONTH(UsageTable[[#This Row],[Time]]),DAY(UsageTable[[#This Row],[Time]])),Holidays[Date],1,FALSE()))))</f>
        <v>1</v>
      </c>
      <c r="I20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0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1" spans="2:11" x14ac:dyDescent="0.3">
      <c r="B2001" s="26">
        <v>44197</v>
      </c>
      <c r="C2001" s="33">
        <v>44197.125</v>
      </c>
      <c r="D2001" s="28">
        <v>0.37</v>
      </c>
      <c r="E2001" s="15"/>
      <c r="F2001" s="15"/>
      <c r="G2001" s="36" t="str">
        <f>TEXT(UsageTable[[#This Row],[Time]],"mm-dd")</f>
        <v>01-01</v>
      </c>
      <c r="H2001" s="36" t="b" cm="1">
        <f t="array" ref="H2001">OR(WEEKDAY(UsageTable[[#This Row],[Time]])={1,7},NOT(ISERROR(VLOOKUP(DATE(YEAR(UsageTable[[#This Row],[Time]]),MONTH(UsageTable[[#This Row],[Time]]),DAY(UsageTable[[#This Row],[Time]])),Holidays[Date],1,FALSE()))))</f>
        <v>1</v>
      </c>
      <c r="I20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0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2" spans="2:11" x14ac:dyDescent="0.3">
      <c r="B2002" s="29">
        <v>44197</v>
      </c>
      <c r="C2002" s="34">
        <v>44197.166666666664</v>
      </c>
      <c r="D2002" s="31">
        <v>0.77</v>
      </c>
      <c r="E2002" s="15"/>
      <c r="F2002" s="15"/>
      <c r="G2002" s="36" t="str">
        <f>TEXT(UsageTable[[#This Row],[Time]],"mm-dd")</f>
        <v>01-01</v>
      </c>
      <c r="H2002" s="36" t="b" cm="1">
        <f t="array" ref="H2002">OR(WEEKDAY(UsageTable[[#This Row],[Time]])={1,7},NOT(ISERROR(VLOOKUP(DATE(YEAR(UsageTable[[#This Row],[Time]]),MONTH(UsageTable[[#This Row],[Time]]),DAY(UsageTable[[#This Row],[Time]])),Holidays[Date],1,FALSE()))))</f>
        <v>1</v>
      </c>
      <c r="I20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0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3" spans="2:11" x14ac:dyDescent="0.3">
      <c r="B2003" s="26">
        <v>44197</v>
      </c>
      <c r="C2003" s="33">
        <v>44197.208333333336</v>
      </c>
      <c r="D2003" s="28">
        <v>1.88</v>
      </c>
      <c r="E2003" s="15"/>
      <c r="F2003" s="15"/>
      <c r="G2003" s="36" t="str">
        <f>TEXT(UsageTable[[#This Row],[Time]],"mm-dd")</f>
        <v>01-01</v>
      </c>
      <c r="H2003" s="36" t="b" cm="1">
        <f t="array" ref="H2003">OR(WEEKDAY(UsageTable[[#This Row],[Time]])={1,7},NOT(ISERROR(VLOOKUP(DATE(YEAR(UsageTable[[#This Row],[Time]]),MONTH(UsageTable[[#This Row],[Time]]),DAY(UsageTable[[#This Row],[Time]])),Holidays[Date],1,FALSE()))))</f>
        <v>1</v>
      </c>
      <c r="I20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20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4" spans="2:11" x14ac:dyDescent="0.3">
      <c r="B2004" s="29">
        <v>44197</v>
      </c>
      <c r="C2004" s="34">
        <v>44197.25</v>
      </c>
      <c r="D2004" s="31">
        <v>0.83</v>
      </c>
      <c r="E2004" s="15"/>
      <c r="F2004" s="15"/>
      <c r="G2004" s="36" t="str">
        <f>TEXT(UsageTable[[#This Row],[Time]],"mm-dd")</f>
        <v>01-01</v>
      </c>
      <c r="H2004" s="36" t="b" cm="1">
        <f t="array" ref="H2004">OR(WEEKDAY(UsageTable[[#This Row],[Time]])={1,7},NOT(ISERROR(VLOOKUP(DATE(YEAR(UsageTable[[#This Row],[Time]]),MONTH(UsageTable[[#This Row],[Time]]),DAY(UsageTable[[#This Row],[Time]])),Holidays[Date],1,FALSE()))))</f>
        <v>1</v>
      </c>
      <c r="I20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20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5" spans="2:11" x14ac:dyDescent="0.3">
      <c r="B2005" s="26">
        <v>44197</v>
      </c>
      <c r="C2005" s="33">
        <v>44197.291666666664</v>
      </c>
      <c r="D2005" s="28">
        <v>1.04</v>
      </c>
      <c r="E2005" s="15"/>
      <c r="F2005" s="15"/>
      <c r="G2005" s="36" t="str">
        <f>TEXT(UsageTable[[#This Row],[Time]],"mm-dd")</f>
        <v>01-01</v>
      </c>
      <c r="H2005" s="36" t="b" cm="1">
        <f t="array" ref="H2005">OR(WEEKDAY(UsageTable[[#This Row],[Time]])={1,7},NOT(ISERROR(VLOOKUP(DATE(YEAR(UsageTable[[#This Row],[Time]]),MONTH(UsageTable[[#This Row],[Time]]),DAY(UsageTable[[#This Row],[Time]])),Holidays[Date],1,FALSE()))))</f>
        <v>1</v>
      </c>
      <c r="I20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20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6" spans="2:11" x14ac:dyDescent="0.3">
      <c r="B2006" s="29">
        <v>44197</v>
      </c>
      <c r="C2006" s="34">
        <v>44197.333333333336</v>
      </c>
      <c r="D2006" s="31">
        <v>3.33</v>
      </c>
      <c r="E2006" s="15"/>
      <c r="F2006" s="15"/>
      <c r="G2006" s="36" t="str">
        <f>TEXT(UsageTable[[#This Row],[Time]],"mm-dd")</f>
        <v>01-01</v>
      </c>
      <c r="H2006" s="36" t="b" cm="1">
        <f t="array" ref="H2006">OR(WEEKDAY(UsageTable[[#This Row],[Time]])={1,7},NOT(ISERROR(VLOOKUP(DATE(YEAR(UsageTable[[#This Row],[Time]]),MONTH(UsageTable[[#This Row],[Time]]),DAY(UsageTable[[#This Row],[Time]])),Holidays[Date],1,FALSE()))))</f>
        <v>1</v>
      </c>
      <c r="I20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3.33</v>
      </c>
      <c r="J20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7" spans="2:11" x14ac:dyDescent="0.3">
      <c r="B2007" s="26">
        <v>44197</v>
      </c>
      <c r="C2007" s="33">
        <v>44197.375</v>
      </c>
      <c r="D2007" s="28">
        <v>1.9</v>
      </c>
      <c r="E2007" s="15"/>
      <c r="F2007" s="15"/>
      <c r="G2007" s="36" t="str">
        <f>TEXT(UsageTable[[#This Row],[Time]],"mm-dd")</f>
        <v>01-01</v>
      </c>
      <c r="H2007" s="36" t="b" cm="1">
        <f t="array" ref="H2007">OR(WEEKDAY(UsageTable[[#This Row],[Time]])={1,7},NOT(ISERROR(VLOOKUP(DATE(YEAR(UsageTable[[#This Row],[Time]]),MONTH(UsageTable[[#This Row],[Time]]),DAY(UsageTable[[#This Row],[Time]])),Holidays[Date],1,FALSE()))))</f>
        <v>1</v>
      </c>
      <c r="I20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20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8" spans="2:11" x14ac:dyDescent="0.3">
      <c r="B2008" s="29">
        <v>44197</v>
      </c>
      <c r="C2008" s="34">
        <v>44197.416666666664</v>
      </c>
      <c r="D2008" s="31">
        <v>2.4500000000000002</v>
      </c>
      <c r="E2008" s="15"/>
      <c r="F2008" s="15"/>
      <c r="G2008" s="36" t="str">
        <f>TEXT(UsageTable[[#This Row],[Time]],"mm-dd")</f>
        <v>01-01</v>
      </c>
      <c r="H2008" s="36" t="b" cm="1">
        <f t="array" ref="H2008">OR(WEEKDAY(UsageTable[[#This Row],[Time]])={1,7},NOT(ISERROR(VLOOKUP(DATE(YEAR(UsageTable[[#This Row],[Time]]),MONTH(UsageTable[[#This Row],[Time]]),DAY(UsageTable[[#This Row],[Time]])),Holidays[Date],1,FALSE()))))</f>
        <v>1</v>
      </c>
      <c r="I20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20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09" spans="2:11" x14ac:dyDescent="0.3">
      <c r="B2009" s="26">
        <v>44197</v>
      </c>
      <c r="C2009" s="33">
        <v>44197.458333333336</v>
      </c>
      <c r="D2009" s="28">
        <v>4.96</v>
      </c>
      <c r="E2009" s="15"/>
      <c r="F2009" s="15"/>
      <c r="G2009" s="36" t="str">
        <f>TEXT(UsageTable[[#This Row],[Time]],"mm-dd")</f>
        <v>01-01</v>
      </c>
      <c r="H2009" s="36" t="b" cm="1">
        <f t="array" ref="H2009">OR(WEEKDAY(UsageTable[[#This Row],[Time]])={1,7},NOT(ISERROR(VLOOKUP(DATE(YEAR(UsageTable[[#This Row],[Time]]),MONTH(UsageTable[[#This Row],[Time]]),DAY(UsageTable[[#This Row],[Time]])),Holidays[Date],1,FALSE()))))</f>
        <v>1</v>
      </c>
      <c r="I20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4.96</v>
      </c>
      <c r="J20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0" spans="2:11" x14ac:dyDescent="0.3">
      <c r="B2010" s="29">
        <v>44197</v>
      </c>
      <c r="C2010" s="34">
        <v>44197.5</v>
      </c>
      <c r="D2010" s="31">
        <v>4.5199999999999996</v>
      </c>
      <c r="E2010" s="15"/>
      <c r="F2010" s="15"/>
      <c r="G2010" s="36" t="str">
        <f>TEXT(UsageTable[[#This Row],[Time]],"mm-dd")</f>
        <v>01-01</v>
      </c>
      <c r="H2010" s="36" t="b" cm="1">
        <f t="array" ref="H2010">OR(WEEKDAY(UsageTable[[#This Row],[Time]])={1,7},NOT(ISERROR(VLOOKUP(DATE(YEAR(UsageTable[[#This Row],[Time]]),MONTH(UsageTable[[#This Row],[Time]]),DAY(UsageTable[[#This Row],[Time]])),Holidays[Date],1,FALSE()))))</f>
        <v>1</v>
      </c>
      <c r="I20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4.5199999999999996</v>
      </c>
      <c r="J20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1" spans="2:11" x14ac:dyDescent="0.3">
      <c r="B2011" s="26">
        <v>44197</v>
      </c>
      <c r="C2011" s="33">
        <v>44197.541666666664</v>
      </c>
      <c r="D2011" s="28">
        <v>3.52</v>
      </c>
      <c r="E2011" s="15"/>
      <c r="F2011" s="15"/>
      <c r="G2011" s="36" t="str">
        <f>TEXT(UsageTable[[#This Row],[Time]],"mm-dd")</f>
        <v>01-01</v>
      </c>
      <c r="H2011" s="36" t="b" cm="1">
        <f t="array" ref="H2011">OR(WEEKDAY(UsageTable[[#This Row],[Time]])={1,7},NOT(ISERROR(VLOOKUP(DATE(YEAR(UsageTable[[#This Row],[Time]]),MONTH(UsageTable[[#This Row],[Time]]),DAY(UsageTable[[#This Row],[Time]])),Holidays[Date],1,FALSE()))))</f>
        <v>1</v>
      </c>
      <c r="I20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3.52</v>
      </c>
      <c r="J20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2" spans="2:11" x14ac:dyDescent="0.3">
      <c r="B2012" s="29">
        <v>44197</v>
      </c>
      <c r="C2012" s="34">
        <v>44197.583333333336</v>
      </c>
      <c r="D2012" s="31">
        <v>1.56</v>
      </c>
      <c r="E2012" s="15"/>
      <c r="F2012" s="15"/>
      <c r="G2012" s="36" t="str">
        <f>TEXT(UsageTable[[#This Row],[Time]],"mm-dd")</f>
        <v>01-01</v>
      </c>
      <c r="H2012" s="36" t="b" cm="1">
        <f t="array" ref="H2012">OR(WEEKDAY(UsageTable[[#This Row],[Time]])={1,7},NOT(ISERROR(VLOOKUP(DATE(YEAR(UsageTable[[#This Row],[Time]]),MONTH(UsageTable[[#This Row],[Time]]),DAY(UsageTable[[#This Row],[Time]])),Holidays[Date],1,FALSE()))))</f>
        <v>1</v>
      </c>
      <c r="I20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20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3" spans="2:11" x14ac:dyDescent="0.3">
      <c r="B2013" s="26">
        <v>44197</v>
      </c>
      <c r="C2013" s="33">
        <v>44197.625</v>
      </c>
      <c r="D2013" s="28">
        <v>1.03</v>
      </c>
      <c r="E2013" s="15"/>
      <c r="F2013" s="15"/>
      <c r="G2013" s="36" t="str">
        <f>TEXT(UsageTable[[#This Row],[Time]],"mm-dd")</f>
        <v>01-01</v>
      </c>
      <c r="H2013" s="36" t="b" cm="1">
        <f t="array" ref="H2013">OR(WEEKDAY(UsageTable[[#This Row],[Time]])={1,7},NOT(ISERROR(VLOOKUP(DATE(YEAR(UsageTable[[#This Row],[Time]]),MONTH(UsageTable[[#This Row],[Time]]),DAY(UsageTable[[#This Row],[Time]])),Holidays[Date],1,FALSE()))))</f>
        <v>1</v>
      </c>
      <c r="I20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20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4" spans="2:11" x14ac:dyDescent="0.3">
      <c r="B2014" s="29">
        <v>44197</v>
      </c>
      <c r="C2014" s="34">
        <v>44197.666666666664</v>
      </c>
      <c r="D2014" s="31">
        <v>1.99</v>
      </c>
      <c r="E2014" s="15"/>
      <c r="F2014" s="15"/>
      <c r="G2014" s="36" t="str">
        <f>TEXT(UsageTable[[#This Row],[Time]],"mm-dd")</f>
        <v>01-01</v>
      </c>
      <c r="H2014" s="36" t="b" cm="1">
        <f t="array" ref="H2014">OR(WEEKDAY(UsageTable[[#This Row],[Time]])={1,7},NOT(ISERROR(VLOOKUP(DATE(YEAR(UsageTable[[#This Row],[Time]]),MONTH(UsageTable[[#This Row],[Time]]),DAY(UsageTable[[#This Row],[Time]])),Holidays[Date],1,FALSE()))))</f>
        <v>1</v>
      </c>
      <c r="I20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1.99</v>
      </c>
      <c r="J20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5" spans="2:11" x14ac:dyDescent="0.3">
      <c r="B2015" s="26">
        <v>44197</v>
      </c>
      <c r="C2015" s="33">
        <v>44197.708333333336</v>
      </c>
      <c r="D2015" s="28">
        <v>2.34</v>
      </c>
      <c r="E2015" s="15"/>
      <c r="F2015" s="15"/>
      <c r="G2015" s="36" t="str">
        <f>TEXT(UsageTable[[#This Row],[Time]],"mm-dd")</f>
        <v>01-01</v>
      </c>
      <c r="H2015" s="36" t="b" cm="1">
        <f t="array" ref="H2015">OR(WEEKDAY(UsageTable[[#This Row],[Time]])={1,7},NOT(ISERROR(VLOOKUP(DATE(YEAR(UsageTable[[#This Row],[Time]]),MONTH(UsageTable[[#This Row],[Time]]),DAY(UsageTable[[#This Row],[Time]])),Holidays[Date],1,FALSE()))))</f>
        <v>1</v>
      </c>
      <c r="I20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2.34</v>
      </c>
      <c r="J20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6" spans="2:11" x14ac:dyDescent="0.3">
      <c r="B2016" s="29">
        <v>44197</v>
      </c>
      <c r="C2016" s="34">
        <v>44197.75</v>
      </c>
      <c r="D2016" s="31">
        <v>2.2400000000000002</v>
      </c>
      <c r="E2016" s="15"/>
      <c r="F2016" s="15"/>
      <c r="G2016" s="36" t="str">
        <f>TEXT(UsageTable[[#This Row],[Time]],"mm-dd")</f>
        <v>01-01</v>
      </c>
      <c r="H2016" s="36" t="b" cm="1">
        <f t="array" ref="H2016">OR(WEEKDAY(UsageTable[[#This Row],[Time]])={1,7},NOT(ISERROR(VLOOKUP(DATE(YEAR(UsageTable[[#This Row],[Time]]),MONTH(UsageTable[[#This Row],[Time]]),DAY(UsageTable[[#This Row],[Time]])),Holidays[Date],1,FALSE()))))</f>
        <v>1</v>
      </c>
      <c r="I20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2.2400000000000002</v>
      </c>
      <c r="J20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7" spans="2:11" x14ac:dyDescent="0.3">
      <c r="B2017" s="26">
        <v>44197</v>
      </c>
      <c r="C2017" s="33">
        <v>44197.791666666664</v>
      </c>
      <c r="D2017" s="28">
        <v>2.96</v>
      </c>
      <c r="E2017" s="15"/>
      <c r="F2017" s="15"/>
      <c r="G2017" s="36" t="str">
        <f>TEXT(UsageTable[[#This Row],[Time]],"mm-dd")</f>
        <v>01-01</v>
      </c>
      <c r="H2017" s="36" t="b" cm="1">
        <f t="array" ref="H2017">OR(WEEKDAY(UsageTable[[#This Row],[Time]])={1,7},NOT(ISERROR(VLOOKUP(DATE(YEAR(UsageTable[[#This Row],[Time]]),MONTH(UsageTable[[#This Row],[Time]]),DAY(UsageTable[[#This Row],[Time]])),Holidays[Date],1,FALSE()))))</f>
        <v>1</v>
      </c>
      <c r="I20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2.96</v>
      </c>
      <c r="J20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8" spans="2:11" x14ac:dyDescent="0.3">
      <c r="B2018" s="29">
        <v>44197</v>
      </c>
      <c r="C2018" s="34">
        <v>44197.833333333336</v>
      </c>
      <c r="D2018" s="31">
        <v>2.56</v>
      </c>
      <c r="E2018" s="15"/>
      <c r="F2018" s="15"/>
      <c r="G2018" s="36" t="str">
        <f>TEXT(UsageTable[[#This Row],[Time]],"mm-dd")</f>
        <v>01-01</v>
      </c>
      <c r="H2018" s="36" t="b" cm="1">
        <f t="array" ref="H2018">OR(WEEKDAY(UsageTable[[#This Row],[Time]])={1,7},NOT(ISERROR(VLOOKUP(DATE(YEAR(UsageTable[[#This Row],[Time]]),MONTH(UsageTable[[#This Row],[Time]]),DAY(UsageTable[[#This Row],[Time]])),Holidays[Date],1,FALSE()))))</f>
        <v>1</v>
      </c>
      <c r="I20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2.56</v>
      </c>
      <c r="J20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19" spans="2:11" x14ac:dyDescent="0.3">
      <c r="B2019" s="26">
        <v>44197</v>
      </c>
      <c r="C2019" s="33">
        <v>44197.875</v>
      </c>
      <c r="D2019" s="28">
        <v>0.99</v>
      </c>
      <c r="E2019" s="15"/>
      <c r="F2019" s="15"/>
      <c r="G2019" s="36" t="str">
        <f>TEXT(UsageTable[[#This Row],[Time]],"mm-dd")</f>
        <v>01-01</v>
      </c>
      <c r="H2019" s="36" t="b" cm="1">
        <f t="array" ref="H2019">OR(WEEKDAY(UsageTable[[#This Row],[Time]])={1,7},NOT(ISERROR(VLOOKUP(DATE(YEAR(UsageTable[[#This Row],[Time]]),MONTH(UsageTable[[#This Row],[Time]]),DAY(UsageTable[[#This Row],[Time]])),Holidays[Date],1,FALSE()))))</f>
        <v>1</v>
      </c>
      <c r="I20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20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0" spans="2:11" x14ac:dyDescent="0.3">
      <c r="B2020" s="29">
        <v>44197</v>
      </c>
      <c r="C2020" s="34">
        <v>44197.916666666664</v>
      </c>
      <c r="D2020" s="31">
        <v>0.56999999999999995</v>
      </c>
      <c r="E2020" s="15"/>
      <c r="F2020" s="15"/>
      <c r="G2020" s="36" t="str">
        <f>TEXT(UsageTable[[#This Row],[Time]],"mm-dd")</f>
        <v>01-01</v>
      </c>
      <c r="H2020" s="36" t="b" cm="1">
        <f t="array" ref="H2020">OR(WEEKDAY(UsageTable[[#This Row],[Time]])={1,7},NOT(ISERROR(VLOOKUP(DATE(YEAR(UsageTable[[#This Row],[Time]]),MONTH(UsageTable[[#This Row],[Time]]),DAY(UsageTable[[#This Row],[Time]])),Holidays[Date],1,FALSE()))))</f>
        <v>1</v>
      </c>
      <c r="I20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20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1" spans="2:11" x14ac:dyDescent="0.3">
      <c r="B2021" s="26">
        <v>44197</v>
      </c>
      <c r="C2021" s="33">
        <v>44197.958333333336</v>
      </c>
      <c r="D2021" s="28">
        <v>0.95</v>
      </c>
      <c r="E2021" s="15"/>
      <c r="F2021" s="15"/>
      <c r="G2021" s="36" t="str">
        <f>TEXT(UsageTable[[#This Row],[Time]],"mm-dd")</f>
        <v>01-01</v>
      </c>
      <c r="H2021" s="36" t="b" cm="1">
        <f t="array" ref="H2021">OR(WEEKDAY(UsageTable[[#This Row],[Time]])={1,7},NOT(ISERROR(VLOOKUP(DATE(YEAR(UsageTable[[#This Row],[Time]]),MONTH(UsageTable[[#This Row],[Time]]),DAY(UsageTable[[#This Row],[Time]])),Holidays[Date],1,FALSE()))))</f>
        <v>1</v>
      </c>
      <c r="I20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20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2" spans="2:11" x14ac:dyDescent="0.3">
      <c r="B2022" s="29">
        <v>44198</v>
      </c>
      <c r="C2022" s="34">
        <v>44198</v>
      </c>
      <c r="D2022" s="31">
        <v>0.83</v>
      </c>
      <c r="E2022" s="15"/>
      <c r="F2022" s="15"/>
      <c r="G2022" s="36" t="str">
        <f>TEXT(UsageTable[[#This Row],[Time]],"mm-dd")</f>
        <v>01-02</v>
      </c>
      <c r="H2022" s="36" t="b" cm="1">
        <f t="array" ref="H2022">OR(WEEKDAY(UsageTable[[#This Row],[Time]])={1,7},NOT(ISERROR(VLOOKUP(DATE(YEAR(UsageTable[[#This Row],[Time]]),MONTH(UsageTable[[#This Row],[Time]]),DAY(UsageTable[[#This Row],[Time]])),Holidays[Date],1,FALSE()))))</f>
        <v>1</v>
      </c>
      <c r="I20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20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3" spans="2:11" x14ac:dyDescent="0.3">
      <c r="B2023" s="26">
        <v>44198</v>
      </c>
      <c r="C2023" s="33">
        <v>44198.041666666664</v>
      </c>
      <c r="D2023" s="28">
        <v>0.37</v>
      </c>
      <c r="E2023" s="15"/>
      <c r="F2023" s="15"/>
      <c r="G2023" s="36" t="str">
        <f>TEXT(UsageTable[[#This Row],[Time]],"mm-dd")</f>
        <v>01-02</v>
      </c>
      <c r="H2023" s="36" t="b" cm="1">
        <f t="array" ref="H2023">OR(WEEKDAY(UsageTable[[#This Row],[Time]])={1,7},NOT(ISERROR(VLOOKUP(DATE(YEAR(UsageTable[[#This Row],[Time]]),MONTH(UsageTable[[#This Row],[Time]]),DAY(UsageTable[[#This Row],[Time]])),Holidays[Date],1,FALSE()))))</f>
        <v>1</v>
      </c>
      <c r="I20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0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4" spans="2:11" x14ac:dyDescent="0.3">
      <c r="B2024" s="29">
        <v>44198</v>
      </c>
      <c r="C2024" s="34">
        <v>44198.083333333336</v>
      </c>
      <c r="D2024" s="31">
        <v>0.33</v>
      </c>
      <c r="E2024" s="15"/>
      <c r="F2024" s="15"/>
      <c r="G2024" s="36" t="str">
        <f>TEXT(UsageTable[[#This Row],[Time]],"mm-dd")</f>
        <v>01-02</v>
      </c>
      <c r="H2024" s="36" t="b" cm="1">
        <f t="array" ref="H2024">OR(WEEKDAY(UsageTable[[#This Row],[Time]])={1,7},NOT(ISERROR(VLOOKUP(DATE(YEAR(UsageTable[[#This Row],[Time]]),MONTH(UsageTable[[#This Row],[Time]]),DAY(UsageTable[[#This Row],[Time]])),Holidays[Date],1,FALSE()))))</f>
        <v>1</v>
      </c>
      <c r="I20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0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5" spans="2:11" x14ac:dyDescent="0.3">
      <c r="B2025" s="26">
        <v>44198</v>
      </c>
      <c r="C2025" s="33">
        <v>44198.125</v>
      </c>
      <c r="D2025" s="28">
        <v>0.4</v>
      </c>
      <c r="E2025" s="15"/>
      <c r="F2025" s="15"/>
      <c r="G2025" s="36" t="str">
        <f>TEXT(UsageTable[[#This Row],[Time]],"mm-dd")</f>
        <v>01-02</v>
      </c>
      <c r="H2025" s="36" t="b" cm="1">
        <f t="array" ref="H2025">OR(WEEKDAY(UsageTable[[#This Row],[Time]])={1,7},NOT(ISERROR(VLOOKUP(DATE(YEAR(UsageTable[[#This Row],[Time]]),MONTH(UsageTable[[#This Row],[Time]]),DAY(UsageTable[[#This Row],[Time]])),Holidays[Date],1,FALSE()))))</f>
        <v>1</v>
      </c>
      <c r="I20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0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6" spans="2:11" x14ac:dyDescent="0.3">
      <c r="B2026" s="29">
        <v>44198</v>
      </c>
      <c r="C2026" s="34">
        <v>44198.166666666664</v>
      </c>
      <c r="D2026" s="31">
        <v>0.72</v>
      </c>
      <c r="E2026" s="15"/>
      <c r="F2026" s="15"/>
      <c r="G2026" s="36" t="str">
        <f>TEXT(UsageTable[[#This Row],[Time]],"mm-dd")</f>
        <v>01-02</v>
      </c>
      <c r="H2026" s="36" t="b" cm="1">
        <f t="array" ref="H2026">OR(WEEKDAY(UsageTable[[#This Row],[Time]])={1,7},NOT(ISERROR(VLOOKUP(DATE(YEAR(UsageTable[[#This Row],[Time]]),MONTH(UsageTable[[#This Row],[Time]]),DAY(UsageTable[[#This Row],[Time]])),Holidays[Date],1,FALSE()))))</f>
        <v>1</v>
      </c>
      <c r="I20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20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7" spans="2:11" x14ac:dyDescent="0.3">
      <c r="B2027" s="26">
        <v>44198</v>
      </c>
      <c r="C2027" s="33">
        <v>44198.208333333336</v>
      </c>
      <c r="D2027" s="28">
        <v>0.56000000000000005</v>
      </c>
      <c r="E2027" s="15"/>
      <c r="F2027" s="15"/>
      <c r="G2027" s="36" t="str">
        <f>TEXT(UsageTable[[#This Row],[Time]],"mm-dd")</f>
        <v>01-02</v>
      </c>
      <c r="H2027" s="36" t="b" cm="1">
        <f t="array" ref="H2027">OR(WEEKDAY(UsageTable[[#This Row],[Time]])={1,7},NOT(ISERROR(VLOOKUP(DATE(YEAR(UsageTable[[#This Row],[Time]]),MONTH(UsageTable[[#This Row],[Time]]),DAY(UsageTable[[#This Row],[Time]])),Holidays[Date],1,FALSE()))))</f>
        <v>1</v>
      </c>
      <c r="I20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0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8" spans="2:11" x14ac:dyDescent="0.3">
      <c r="B2028" s="29">
        <v>44198</v>
      </c>
      <c r="C2028" s="34">
        <v>44198.25</v>
      </c>
      <c r="D2028" s="31">
        <v>1.51</v>
      </c>
      <c r="E2028" s="15"/>
      <c r="F2028" s="15"/>
      <c r="G2028" s="36" t="str">
        <f>TEXT(UsageTable[[#This Row],[Time]],"mm-dd")</f>
        <v>01-02</v>
      </c>
      <c r="H2028" s="36" t="b" cm="1">
        <f t="array" ref="H2028">OR(WEEKDAY(UsageTable[[#This Row],[Time]])={1,7},NOT(ISERROR(VLOOKUP(DATE(YEAR(UsageTable[[#This Row],[Time]]),MONTH(UsageTable[[#This Row],[Time]]),DAY(UsageTable[[#This Row],[Time]])),Holidays[Date],1,FALSE()))))</f>
        <v>1</v>
      </c>
      <c r="I20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20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29" spans="2:11" x14ac:dyDescent="0.3">
      <c r="B2029" s="26">
        <v>44198</v>
      </c>
      <c r="C2029" s="33">
        <v>44198.291666666664</v>
      </c>
      <c r="D2029" s="28">
        <v>1.76</v>
      </c>
      <c r="E2029" s="15"/>
      <c r="F2029" s="15"/>
      <c r="G2029" s="36" t="str">
        <f>TEXT(UsageTable[[#This Row],[Time]],"mm-dd")</f>
        <v>01-02</v>
      </c>
      <c r="H2029" s="36" t="b" cm="1">
        <f t="array" ref="H2029">OR(WEEKDAY(UsageTable[[#This Row],[Time]])={1,7},NOT(ISERROR(VLOOKUP(DATE(YEAR(UsageTable[[#This Row],[Time]]),MONTH(UsageTable[[#This Row],[Time]]),DAY(UsageTable[[#This Row],[Time]])),Holidays[Date],1,FALSE()))))</f>
        <v>1</v>
      </c>
      <c r="I20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20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0" spans="2:11" x14ac:dyDescent="0.3">
      <c r="B2030" s="29">
        <v>44198</v>
      </c>
      <c r="C2030" s="34">
        <v>44198.333333333336</v>
      </c>
      <c r="D2030" s="31">
        <v>2.66</v>
      </c>
      <c r="E2030" s="15"/>
      <c r="F2030" s="15"/>
      <c r="G2030" s="36" t="str">
        <f>TEXT(UsageTable[[#This Row],[Time]],"mm-dd")</f>
        <v>01-02</v>
      </c>
      <c r="H2030" s="36" t="b" cm="1">
        <f t="array" ref="H2030">OR(WEEKDAY(UsageTable[[#This Row],[Time]])={1,7},NOT(ISERROR(VLOOKUP(DATE(YEAR(UsageTable[[#This Row],[Time]]),MONTH(UsageTable[[#This Row],[Time]]),DAY(UsageTable[[#This Row],[Time]])),Holidays[Date],1,FALSE()))))</f>
        <v>1</v>
      </c>
      <c r="I20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2.66</v>
      </c>
      <c r="J20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1" spans="2:11" x14ac:dyDescent="0.3">
      <c r="B2031" s="26">
        <v>44198</v>
      </c>
      <c r="C2031" s="33">
        <v>44198.375</v>
      </c>
      <c r="D2031" s="28">
        <v>4.0599999999999996</v>
      </c>
      <c r="E2031" s="15"/>
      <c r="F2031" s="15"/>
      <c r="G2031" s="36" t="str">
        <f>TEXT(UsageTable[[#This Row],[Time]],"mm-dd")</f>
        <v>01-02</v>
      </c>
      <c r="H2031" s="36" t="b" cm="1">
        <f t="array" ref="H2031">OR(WEEKDAY(UsageTable[[#This Row],[Time]])={1,7},NOT(ISERROR(VLOOKUP(DATE(YEAR(UsageTable[[#This Row],[Time]]),MONTH(UsageTable[[#This Row],[Time]]),DAY(UsageTable[[#This Row],[Time]])),Holidays[Date],1,FALSE()))))</f>
        <v>1</v>
      </c>
      <c r="I20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4.0599999999999996</v>
      </c>
      <c r="J20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2" spans="2:11" x14ac:dyDescent="0.3">
      <c r="B2032" s="29">
        <v>44198</v>
      </c>
      <c r="C2032" s="34">
        <v>44198.416666666664</v>
      </c>
      <c r="D2032" s="31">
        <v>2.09</v>
      </c>
      <c r="E2032" s="15"/>
      <c r="F2032" s="15"/>
      <c r="G2032" s="36" t="str">
        <f>TEXT(UsageTable[[#This Row],[Time]],"mm-dd")</f>
        <v>01-02</v>
      </c>
      <c r="H2032" s="36" t="b" cm="1">
        <f t="array" ref="H2032">OR(WEEKDAY(UsageTable[[#This Row],[Time]])={1,7},NOT(ISERROR(VLOOKUP(DATE(YEAR(UsageTable[[#This Row],[Time]]),MONTH(UsageTable[[#This Row],[Time]]),DAY(UsageTable[[#This Row],[Time]])),Holidays[Date],1,FALSE()))))</f>
        <v>1</v>
      </c>
      <c r="I20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2.09</v>
      </c>
      <c r="J20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3" spans="2:11" x14ac:dyDescent="0.3">
      <c r="B2033" s="26">
        <v>44198</v>
      </c>
      <c r="C2033" s="33">
        <v>44198.458333333336</v>
      </c>
      <c r="D2033" s="28">
        <v>2.02</v>
      </c>
      <c r="E2033" s="15"/>
      <c r="F2033" s="15"/>
      <c r="G2033" s="36" t="str">
        <f>TEXT(UsageTable[[#This Row],[Time]],"mm-dd")</f>
        <v>01-02</v>
      </c>
      <c r="H2033" s="36" t="b" cm="1">
        <f t="array" ref="H2033">OR(WEEKDAY(UsageTable[[#This Row],[Time]])={1,7},NOT(ISERROR(VLOOKUP(DATE(YEAR(UsageTable[[#This Row],[Time]]),MONTH(UsageTable[[#This Row],[Time]]),DAY(UsageTable[[#This Row],[Time]])),Holidays[Date],1,FALSE()))))</f>
        <v>1</v>
      </c>
      <c r="I20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v>
      </c>
      <c r="J20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4" spans="2:11" x14ac:dyDescent="0.3">
      <c r="B2034" s="29">
        <v>44198</v>
      </c>
      <c r="C2034" s="34">
        <v>44198.5</v>
      </c>
      <c r="D2034" s="31">
        <v>1.49</v>
      </c>
      <c r="E2034" s="15"/>
      <c r="F2034" s="15"/>
      <c r="G2034" s="36" t="str">
        <f>TEXT(UsageTable[[#This Row],[Time]],"mm-dd")</f>
        <v>01-02</v>
      </c>
      <c r="H2034" s="36" t="b" cm="1">
        <f t="array" ref="H2034">OR(WEEKDAY(UsageTable[[#This Row],[Time]])={1,7},NOT(ISERROR(VLOOKUP(DATE(YEAR(UsageTable[[#This Row],[Time]]),MONTH(UsageTable[[#This Row],[Time]]),DAY(UsageTable[[#This Row],[Time]])),Holidays[Date],1,FALSE()))))</f>
        <v>1</v>
      </c>
      <c r="I20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20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5" spans="2:11" x14ac:dyDescent="0.3">
      <c r="B2035" s="26">
        <v>44198</v>
      </c>
      <c r="C2035" s="33">
        <v>44198.541666666664</v>
      </c>
      <c r="D2035" s="28">
        <v>1.54</v>
      </c>
      <c r="E2035" s="15"/>
      <c r="F2035" s="15"/>
      <c r="G2035" s="36" t="str">
        <f>TEXT(UsageTable[[#This Row],[Time]],"mm-dd")</f>
        <v>01-02</v>
      </c>
      <c r="H2035" s="36" t="b" cm="1">
        <f t="array" ref="H2035">OR(WEEKDAY(UsageTable[[#This Row],[Time]])={1,7},NOT(ISERROR(VLOOKUP(DATE(YEAR(UsageTable[[#This Row],[Time]]),MONTH(UsageTable[[#This Row],[Time]]),DAY(UsageTable[[#This Row],[Time]])),Holidays[Date],1,FALSE()))))</f>
        <v>1</v>
      </c>
      <c r="I20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20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6" spans="2:11" x14ac:dyDescent="0.3">
      <c r="B2036" s="29">
        <v>44198</v>
      </c>
      <c r="C2036" s="34">
        <v>44198.583333333336</v>
      </c>
      <c r="D2036" s="31">
        <v>1.01</v>
      </c>
      <c r="E2036" s="15"/>
      <c r="F2036" s="15"/>
      <c r="G2036" s="36" t="str">
        <f>TEXT(UsageTable[[#This Row],[Time]],"mm-dd")</f>
        <v>01-02</v>
      </c>
      <c r="H2036" s="36" t="b" cm="1">
        <f t="array" ref="H2036">OR(WEEKDAY(UsageTable[[#This Row],[Time]])={1,7},NOT(ISERROR(VLOOKUP(DATE(YEAR(UsageTable[[#This Row],[Time]]),MONTH(UsageTable[[#This Row],[Time]]),DAY(UsageTable[[#This Row],[Time]])),Holidays[Date],1,FALSE()))))</f>
        <v>1</v>
      </c>
      <c r="I20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0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7" spans="2:11" x14ac:dyDescent="0.3">
      <c r="B2037" s="26">
        <v>44198</v>
      </c>
      <c r="C2037" s="33">
        <v>44198.625</v>
      </c>
      <c r="D2037" s="28">
        <v>0.43</v>
      </c>
      <c r="E2037" s="15"/>
      <c r="F2037" s="15"/>
      <c r="G2037" s="36" t="str">
        <f>TEXT(UsageTable[[#This Row],[Time]],"mm-dd")</f>
        <v>01-02</v>
      </c>
      <c r="H2037" s="36" t="b" cm="1">
        <f t="array" ref="H2037">OR(WEEKDAY(UsageTable[[#This Row],[Time]])={1,7},NOT(ISERROR(VLOOKUP(DATE(YEAR(UsageTable[[#This Row],[Time]]),MONTH(UsageTable[[#This Row],[Time]]),DAY(UsageTable[[#This Row],[Time]])),Holidays[Date],1,FALSE()))))</f>
        <v>1</v>
      </c>
      <c r="I20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20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8" spans="2:11" x14ac:dyDescent="0.3">
      <c r="B2038" s="29">
        <v>44198</v>
      </c>
      <c r="C2038" s="34">
        <v>44198.666666666664</v>
      </c>
      <c r="D2038" s="31">
        <v>4.28</v>
      </c>
      <c r="E2038" s="15"/>
      <c r="F2038" s="15"/>
      <c r="G2038" s="36" t="str">
        <f>TEXT(UsageTable[[#This Row],[Time]],"mm-dd")</f>
        <v>01-02</v>
      </c>
      <c r="H2038" s="36" t="b" cm="1">
        <f t="array" ref="H2038">OR(WEEKDAY(UsageTable[[#This Row],[Time]])={1,7},NOT(ISERROR(VLOOKUP(DATE(YEAR(UsageTable[[#This Row],[Time]]),MONTH(UsageTable[[#This Row],[Time]]),DAY(UsageTable[[#This Row],[Time]])),Holidays[Date],1,FALSE()))))</f>
        <v>1</v>
      </c>
      <c r="I20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4.28</v>
      </c>
      <c r="J20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39" spans="2:11" x14ac:dyDescent="0.3">
      <c r="B2039" s="26">
        <v>44198</v>
      </c>
      <c r="C2039" s="33">
        <v>44198.708333333336</v>
      </c>
      <c r="D2039" s="28">
        <v>3.61</v>
      </c>
      <c r="E2039" s="15"/>
      <c r="F2039" s="15"/>
      <c r="G2039" s="36" t="str">
        <f>TEXT(UsageTable[[#This Row],[Time]],"mm-dd")</f>
        <v>01-02</v>
      </c>
      <c r="H2039" s="36" t="b" cm="1">
        <f t="array" ref="H2039">OR(WEEKDAY(UsageTable[[#This Row],[Time]])={1,7},NOT(ISERROR(VLOOKUP(DATE(YEAR(UsageTable[[#This Row],[Time]]),MONTH(UsageTable[[#This Row],[Time]]),DAY(UsageTable[[#This Row],[Time]])),Holidays[Date],1,FALSE()))))</f>
        <v>1</v>
      </c>
      <c r="I20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3.61</v>
      </c>
      <c r="J20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0" spans="2:11" x14ac:dyDescent="0.3">
      <c r="B2040" s="29">
        <v>44198</v>
      </c>
      <c r="C2040" s="34">
        <v>44198.75</v>
      </c>
      <c r="D2040" s="31">
        <v>2.91</v>
      </c>
      <c r="E2040" s="15"/>
      <c r="F2040" s="15"/>
      <c r="G2040" s="36" t="str">
        <f>TEXT(UsageTable[[#This Row],[Time]],"mm-dd")</f>
        <v>01-02</v>
      </c>
      <c r="H2040" s="36" t="b" cm="1">
        <f t="array" ref="H2040">OR(WEEKDAY(UsageTable[[#This Row],[Time]])={1,7},NOT(ISERROR(VLOOKUP(DATE(YEAR(UsageTable[[#This Row],[Time]]),MONTH(UsageTable[[#This Row],[Time]]),DAY(UsageTable[[#This Row],[Time]])),Holidays[Date],1,FALSE()))))</f>
        <v>1</v>
      </c>
      <c r="I20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20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1" spans="2:11" x14ac:dyDescent="0.3">
      <c r="B2041" s="26">
        <v>44198</v>
      </c>
      <c r="C2041" s="33">
        <v>44198.791666666664</v>
      </c>
      <c r="D2041" s="28">
        <v>3.14</v>
      </c>
      <c r="E2041" s="15"/>
      <c r="F2041" s="15"/>
      <c r="G2041" s="36" t="str">
        <f>TEXT(UsageTable[[#This Row],[Time]],"mm-dd")</f>
        <v>01-02</v>
      </c>
      <c r="H2041" s="36" t="b" cm="1">
        <f t="array" ref="H2041">OR(WEEKDAY(UsageTable[[#This Row],[Time]])={1,7},NOT(ISERROR(VLOOKUP(DATE(YEAR(UsageTable[[#This Row],[Time]]),MONTH(UsageTable[[#This Row],[Time]]),DAY(UsageTable[[#This Row],[Time]])),Holidays[Date],1,FALSE()))))</f>
        <v>1</v>
      </c>
      <c r="I20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3.14</v>
      </c>
      <c r="J20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2" spans="2:11" x14ac:dyDescent="0.3">
      <c r="B2042" s="29">
        <v>44198</v>
      </c>
      <c r="C2042" s="34">
        <v>44198.833333333336</v>
      </c>
      <c r="D2042" s="31">
        <v>1.51</v>
      </c>
      <c r="E2042" s="15"/>
      <c r="F2042" s="15"/>
      <c r="G2042" s="36" t="str">
        <f>TEXT(UsageTable[[#This Row],[Time]],"mm-dd")</f>
        <v>01-02</v>
      </c>
      <c r="H2042" s="36" t="b" cm="1">
        <f t="array" ref="H2042">OR(WEEKDAY(UsageTable[[#This Row],[Time]])={1,7},NOT(ISERROR(VLOOKUP(DATE(YEAR(UsageTable[[#This Row],[Time]]),MONTH(UsageTable[[#This Row],[Time]]),DAY(UsageTable[[#This Row],[Time]])),Holidays[Date],1,FALSE()))))</f>
        <v>1</v>
      </c>
      <c r="I20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20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3" spans="2:11" x14ac:dyDescent="0.3">
      <c r="B2043" s="26">
        <v>44198</v>
      </c>
      <c r="C2043" s="33">
        <v>44198.875</v>
      </c>
      <c r="D2043" s="28">
        <v>0.72</v>
      </c>
      <c r="E2043" s="15"/>
      <c r="F2043" s="15"/>
      <c r="G2043" s="36" t="str">
        <f>TEXT(UsageTable[[#This Row],[Time]],"mm-dd")</f>
        <v>01-02</v>
      </c>
      <c r="H2043" s="36" t="b" cm="1">
        <f t="array" ref="H2043">OR(WEEKDAY(UsageTable[[#This Row],[Time]])={1,7},NOT(ISERROR(VLOOKUP(DATE(YEAR(UsageTable[[#This Row],[Time]]),MONTH(UsageTable[[#This Row],[Time]]),DAY(UsageTable[[#This Row],[Time]])),Holidays[Date],1,FALSE()))))</f>
        <v>1</v>
      </c>
      <c r="I20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20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4" spans="2:11" x14ac:dyDescent="0.3">
      <c r="B2044" s="29">
        <v>44198</v>
      </c>
      <c r="C2044" s="34">
        <v>44198.916666666664</v>
      </c>
      <c r="D2044" s="31">
        <v>0.99</v>
      </c>
      <c r="E2044" s="15"/>
      <c r="F2044" s="15"/>
      <c r="G2044" s="36" t="str">
        <f>TEXT(UsageTable[[#This Row],[Time]],"mm-dd")</f>
        <v>01-02</v>
      </c>
      <c r="H2044" s="36" t="b" cm="1">
        <f t="array" ref="H2044">OR(WEEKDAY(UsageTable[[#This Row],[Time]])={1,7},NOT(ISERROR(VLOOKUP(DATE(YEAR(UsageTable[[#This Row],[Time]]),MONTH(UsageTable[[#This Row],[Time]]),DAY(UsageTable[[#This Row],[Time]])),Holidays[Date],1,FALSE()))))</f>
        <v>1</v>
      </c>
      <c r="I20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20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5" spans="2:11" x14ac:dyDescent="0.3">
      <c r="B2045" s="26">
        <v>44198</v>
      </c>
      <c r="C2045" s="33">
        <v>44198.958333333336</v>
      </c>
      <c r="D2045" s="28">
        <v>0.96</v>
      </c>
      <c r="E2045" s="15"/>
      <c r="F2045" s="15"/>
      <c r="G2045" s="36" t="str">
        <f>TEXT(UsageTable[[#This Row],[Time]],"mm-dd")</f>
        <v>01-02</v>
      </c>
      <c r="H2045" s="36" t="b" cm="1">
        <f t="array" ref="H2045">OR(WEEKDAY(UsageTable[[#This Row],[Time]])={1,7},NOT(ISERROR(VLOOKUP(DATE(YEAR(UsageTable[[#This Row],[Time]]),MONTH(UsageTable[[#This Row],[Time]]),DAY(UsageTable[[#This Row],[Time]])),Holidays[Date],1,FALSE()))))</f>
        <v>1</v>
      </c>
      <c r="I20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20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6" spans="2:11" x14ac:dyDescent="0.3">
      <c r="B2046" s="29">
        <v>44199</v>
      </c>
      <c r="C2046" s="34">
        <v>44199</v>
      </c>
      <c r="D2046" s="31">
        <v>0.51</v>
      </c>
      <c r="E2046" s="15"/>
      <c r="F2046" s="15"/>
      <c r="G2046" s="36" t="str">
        <f>TEXT(UsageTable[[#This Row],[Time]],"mm-dd")</f>
        <v>01-03</v>
      </c>
      <c r="H2046" s="36" t="b" cm="1">
        <f t="array" ref="H2046">OR(WEEKDAY(UsageTable[[#This Row],[Time]])={1,7},NOT(ISERROR(VLOOKUP(DATE(YEAR(UsageTable[[#This Row],[Time]]),MONTH(UsageTable[[#This Row],[Time]]),DAY(UsageTable[[#This Row],[Time]])),Holidays[Date],1,FALSE()))))</f>
        <v>1</v>
      </c>
      <c r="I20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20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7" spans="2:11" x14ac:dyDescent="0.3">
      <c r="B2047" s="26">
        <v>44199</v>
      </c>
      <c r="C2047" s="33">
        <v>44199.041666666664</v>
      </c>
      <c r="D2047" s="28">
        <v>0.79</v>
      </c>
      <c r="E2047" s="15"/>
      <c r="F2047" s="15"/>
      <c r="G2047" s="36" t="str">
        <f>TEXT(UsageTable[[#This Row],[Time]],"mm-dd")</f>
        <v>01-03</v>
      </c>
      <c r="H2047" s="36" t="b" cm="1">
        <f t="array" ref="H2047">OR(WEEKDAY(UsageTable[[#This Row],[Time]])={1,7},NOT(ISERROR(VLOOKUP(DATE(YEAR(UsageTable[[#This Row],[Time]]),MONTH(UsageTable[[#This Row],[Time]]),DAY(UsageTable[[#This Row],[Time]])),Holidays[Date],1,FALSE()))))</f>
        <v>1</v>
      </c>
      <c r="I20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0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8" spans="2:11" x14ac:dyDescent="0.3">
      <c r="B2048" s="29">
        <v>44199</v>
      </c>
      <c r="C2048" s="34">
        <v>44199.083333333336</v>
      </c>
      <c r="D2048" s="31">
        <v>0.38</v>
      </c>
      <c r="E2048" s="15"/>
      <c r="F2048" s="15"/>
      <c r="G2048" s="36" t="str">
        <f>TEXT(UsageTable[[#This Row],[Time]],"mm-dd")</f>
        <v>01-03</v>
      </c>
      <c r="H2048" s="36" t="b" cm="1">
        <f t="array" ref="H2048">OR(WEEKDAY(UsageTable[[#This Row],[Time]])={1,7},NOT(ISERROR(VLOOKUP(DATE(YEAR(UsageTable[[#This Row],[Time]]),MONTH(UsageTable[[#This Row],[Time]]),DAY(UsageTable[[#This Row],[Time]])),Holidays[Date],1,FALSE()))))</f>
        <v>1</v>
      </c>
      <c r="I20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0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49" spans="2:11" x14ac:dyDescent="0.3">
      <c r="B2049" s="26">
        <v>44199</v>
      </c>
      <c r="C2049" s="33">
        <v>44199.125</v>
      </c>
      <c r="D2049" s="28">
        <v>0.36</v>
      </c>
      <c r="E2049" s="15"/>
      <c r="F2049" s="15"/>
      <c r="G2049" s="36" t="str">
        <f>TEXT(UsageTable[[#This Row],[Time]],"mm-dd")</f>
        <v>01-03</v>
      </c>
      <c r="H2049" s="36" t="b" cm="1">
        <f t="array" ref="H2049">OR(WEEKDAY(UsageTable[[#This Row],[Time]])={1,7},NOT(ISERROR(VLOOKUP(DATE(YEAR(UsageTable[[#This Row],[Time]]),MONTH(UsageTable[[#This Row],[Time]]),DAY(UsageTable[[#This Row],[Time]])),Holidays[Date],1,FALSE()))))</f>
        <v>1</v>
      </c>
      <c r="I20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0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0" spans="2:11" x14ac:dyDescent="0.3">
      <c r="B2050" s="29">
        <v>44199</v>
      </c>
      <c r="C2050" s="34">
        <v>44199.166666666664</v>
      </c>
      <c r="D2050" s="31">
        <v>0.75</v>
      </c>
      <c r="E2050" s="15"/>
      <c r="F2050" s="15"/>
      <c r="G2050" s="36" t="str">
        <f>TEXT(UsageTable[[#This Row],[Time]],"mm-dd")</f>
        <v>01-03</v>
      </c>
      <c r="H2050" s="36" t="b" cm="1">
        <f t="array" ref="H2050">OR(WEEKDAY(UsageTable[[#This Row],[Time]])={1,7},NOT(ISERROR(VLOOKUP(DATE(YEAR(UsageTable[[#This Row],[Time]]),MONTH(UsageTable[[#This Row],[Time]]),DAY(UsageTable[[#This Row],[Time]])),Holidays[Date],1,FALSE()))))</f>
        <v>1</v>
      </c>
      <c r="I20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0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1" spans="2:11" x14ac:dyDescent="0.3">
      <c r="B2051" s="26">
        <v>44199</v>
      </c>
      <c r="C2051" s="33">
        <v>44199.208333333336</v>
      </c>
      <c r="D2051" s="28">
        <v>0.51</v>
      </c>
      <c r="E2051" s="15"/>
      <c r="F2051" s="15"/>
      <c r="G2051" s="36" t="str">
        <f>TEXT(UsageTable[[#This Row],[Time]],"mm-dd")</f>
        <v>01-03</v>
      </c>
      <c r="H2051" s="36" t="b" cm="1">
        <f t="array" ref="H2051">OR(WEEKDAY(UsageTable[[#This Row],[Time]])={1,7},NOT(ISERROR(VLOOKUP(DATE(YEAR(UsageTable[[#This Row],[Time]]),MONTH(UsageTable[[#This Row],[Time]]),DAY(UsageTable[[#This Row],[Time]])),Holidays[Date],1,FALSE()))))</f>
        <v>1</v>
      </c>
      <c r="I20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20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2" spans="2:11" x14ac:dyDescent="0.3">
      <c r="B2052" s="29">
        <v>44199</v>
      </c>
      <c r="C2052" s="34">
        <v>44199.25</v>
      </c>
      <c r="D2052" s="31">
        <v>0.85</v>
      </c>
      <c r="E2052" s="15"/>
      <c r="F2052" s="15"/>
      <c r="G2052" s="36" t="str">
        <f>TEXT(UsageTable[[#This Row],[Time]],"mm-dd")</f>
        <v>01-03</v>
      </c>
      <c r="H2052" s="36" t="b" cm="1">
        <f t="array" ref="H2052">OR(WEEKDAY(UsageTable[[#This Row],[Time]])={1,7},NOT(ISERROR(VLOOKUP(DATE(YEAR(UsageTable[[#This Row],[Time]]),MONTH(UsageTable[[#This Row],[Time]]),DAY(UsageTable[[#This Row],[Time]])),Holidays[Date],1,FALSE()))))</f>
        <v>1</v>
      </c>
      <c r="I20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20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3" spans="2:11" x14ac:dyDescent="0.3">
      <c r="B2053" s="26">
        <v>44199</v>
      </c>
      <c r="C2053" s="33">
        <v>44199.291666666664</v>
      </c>
      <c r="D2053" s="28">
        <v>3.87</v>
      </c>
      <c r="E2053" s="15"/>
      <c r="F2053" s="15"/>
      <c r="G2053" s="36" t="str">
        <f>TEXT(UsageTable[[#This Row],[Time]],"mm-dd")</f>
        <v>01-03</v>
      </c>
      <c r="H2053" s="36" t="b" cm="1">
        <f t="array" ref="H2053">OR(WEEKDAY(UsageTable[[#This Row],[Time]])={1,7},NOT(ISERROR(VLOOKUP(DATE(YEAR(UsageTable[[#This Row],[Time]]),MONTH(UsageTable[[#This Row],[Time]]),DAY(UsageTable[[#This Row],[Time]])),Holidays[Date],1,FALSE()))))</f>
        <v>1</v>
      </c>
      <c r="I20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3.87</v>
      </c>
      <c r="J20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4" spans="2:11" x14ac:dyDescent="0.3">
      <c r="B2054" s="29">
        <v>44199</v>
      </c>
      <c r="C2054" s="34">
        <v>44199.333333333336</v>
      </c>
      <c r="D2054" s="31">
        <v>1.83</v>
      </c>
      <c r="E2054" s="15"/>
      <c r="F2054" s="15"/>
      <c r="G2054" s="36" t="str">
        <f>TEXT(UsageTable[[#This Row],[Time]],"mm-dd")</f>
        <v>01-03</v>
      </c>
      <c r="H2054" s="36" t="b" cm="1">
        <f t="array" ref="H2054">OR(WEEKDAY(UsageTable[[#This Row],[Time]])={1,7},NOT(ISERROR(VLOOKUP(DATE(YEAR(UsageTable[[#This Row],[Time]]),MONTH(UsageTable[[#This Row],[Time]]),DAY(UsageTable[[#This Row],[Time]])),Holidays[Date],1,FALSE()))))</f>
        <v>1</v>
      </c>
      <c r="I20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1.83</v>
      </c>
      <c r="J20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5" spans="2:11" x14ac:dyDescent="0.3">
      <c r="B2055" s="26">
        <v>44199</v>
      </c>
      <c r="C2055" s="33">
        <v>44199.375</v>
      </c>
      <c r="D2055" s="28">
        <v>3.11</v>
      </c>
      <c r="E2055" s="15"/>
      <c r="F2055" s="15"/>
      <c r="G2055" s="36" t="str">
        <f>TEXT(UsageTable[[#This Row],[Time]],"mm-dd")</f>
        <v>01-03</v>
      </c>
      <c r="H2055" s="36" t="b" cm="1">
        <f t="array" ref="H2055">OR(WEEKDAY(UsageTable[[#This Row],[Time]])={1,7},NOT(ISERROR(VLOOKUP(DATE(YEAR(UsageTable[[#This Row],[Time]]),MONTH(UsageTable[[#This Row],[Time]]),DAY(UsageTable[[#This Row],[Time]])),Holidays[Date],1,FALSE()))))</f>
        <v>1</v>
      </c>
      <c r="I20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3.11</v>
      </c>
      <c r="J20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6" spans="2:11" x14ac:dyDescent="0.3">
      <c r="B2056" s="29">
        <v>44199</v>
      </c>
      <c r="C2056" s="34">
        <v>44199.416666666664</v>
      </c>
      <c r="D2056" s="31">
        <v>2.41</v>
      </c>
      <c r="E2056" s="15"/>
      <c r="F2056" s="15"/>
      <c r="G2056" s="36" t="str">
        <f>TEXT(UsageTable[[#This Row],[Time]],"mm-dd")</f>
        <v>01-03</v>
      </c>
      <c r="H2056" s="36" t="b" cm="1">
        <f t="array" ref="H2056">OR(WEEKDAY(UsageTable[[#This Row],[Time]])={1,7},NOT(ISERROR(VLOOKUP(DATE(YEAR(UsageTable[[#This Row],[Time]]),MONTH(UsageTable[[#This Row],[Time]]),DAY(UsageTable[[#This Row],[Time]])),Holidays[Date],1,FALSE()))))</f>
        <v>1</v>
      </c>
      <c r="I20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2.41</v>
      </c>
      <c r="J20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7" spans="2:11" x14ac:dyDescent="0.3">
      <c r="B2057" s="26">
        <v>44199</v>
      </c>
      <c r="C2057" s="33">
        <v>44199.458333333336</v>
      </c>
      <c r="D2057" s="28">
        <v>1.92</v>
      </c>
      <c r="E2057" s="15"/>
      <c r="F2057" s="15"/>
      <c r="G2057" s="36" t="str">
        <f>TEXT(UsageTable[[#This Row],[Time]],"mm-dd")</f>
        <v>01-03</v>
      </c>
      <c r="H2057" s="36" t="b" cm="1">
        <f t="array" ref="H2057">OR(WEEKDAY(UsageTable[[#This Row],[Time]])={1,7},NOT(ISERROR(VLOOKUP(DATE(YEAR(UsageTable[[#This Row],[Time]]),MONTH(UsageTable[[#This Row],[Time]]),DAY(UsageTable[[#This Row],[Time]])),Holidays[Date],1,FALSE()))))</f>
        <v>1</v>
      </c>
      <c r="I20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1.92</v>
      </c>
      <c r="J20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8" spans="2:11" x14ac:dyDescent="0.3">
      <c r="B2058" s="29">
        <v>44199</v>
      </c>
      <c r="C2058" s="34">
        <v>44199.5</v>
      </c>
      <c r="D2058" s="31">
        <v>1.67</v>
      </c>
      <c r="E2058" s="15"/>
      <c r="F2058" s="15"/>
      <c r="G2058" s="36" t="str">
        <f>TEXT(UsageTable[[#This Row],[Time]],"mm-dd")</f>
        <v>01-03</v>
      </c>
      <c r="H2058" s="36" t="b" cm="1">
        <f t="array" ref="H2058">OR(WEEKDAY(UsageTable[[#This Row],[Time]])={1,7},NOT(ISERROR(VLOOKUP(DATE(YEAR(UsageTable[[#This Row],[Time]]),MONTH(UsageTable[[#This Row],[Time]]),DAY(UsageTable[[#This Row],[Time]])),Holidays[Date],1,FALSE()))))</f>
        <v>1</v>
      </c>
      <c r="I20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20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59" spans="2:11" x14ac:dyDescent="0.3">
      <c r="B2059" s="26">
        <v>44199</v>
      </c>
      <c r="C2059" s="33">
        <v>44199.541666666664</v>
      </c>
      <c r="D2059" s="28">
        <v>2.75</v>
      </c>
      <c r="E2059" s="15"/>
      <c r="F2059" s="15"/>
      <c r="G2059" s="36" t="str">
        <f>TEXT(UsageTable[[#This Row],[Time]],"mm-dd")</f>
        <v>01-03</v>
      </c>
      <c r="H2059" s="36" t="b" cm="1">
        <f t="array" ref="H2059">OR(WEEKDAY(UsageTable[[#This Row],[Time]])={1,7},NOT(ISERROR(VLOOKUP(DATE(YEAR(UsageTable[[#This Row],[Time]]),MONTH(UsageTable[[#This Row],[Time]]),DAY(UsageTable[[#This Row],[Time]])),Holidays[Date],1,FALSE()))))</f>
        <v>1</v>
      </c>
      <c r="I20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2.75</v>
      </c>
      <c r="J20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0" spans="2:11" x14ac:dyDescent="0.3">
      <c r="B2060" s="29">
        <v>44199</v>
      </c>
      <c r="C2060" s="34">
        <v>44199.583333333336</v>
      </c>
      <c r="D2060" s="31">
        <v>1.38</v>
      </c>
      <c r="E2060" s="15"/>
      <c r="F2060" s="15"/>
      <c r="G2060" s="36" t="str">
        <f>TEXT(UsageTable[[#This Row],[Time]],"mm-dd")</f>
        <v>01-03</v>
      </c>
      <c r="H2060" s="36" t="b" cm="1">
        <f t="array" ref="H2060">OR(WEEKDAY(UsageTable[[#This Row],[Time]])={1,7},NOT(ISERROR(VLOOKUP(DATE(YEAR(UsageTable[[#This Row],[Time]]),MONTH(UsageTable[[#This Row],[Time]]),DAY(UsageTable[[#This Row],[Time]])),Holidays[Date],1,FALSE()))))</f>
        <v>1</v>
      </c>
      <c r="I20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1.38</v>
      </c>
      <c r="J20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1" spans="2:11" x14ac:dyDescent="0.3">
      <c r="B2061" s="26">
        <v>44199</v>
      </c>
      <c r="C2061" s="33">
        <v>44199.625</v>
      </c>
      <c r="D2061" s="28">
        <v>3.83</v>
      </c>
      <c r="E2061" s="15"/>
      <c r="F2061" s="15"/>
      <c r="G2061" s="36" t="str">
        <f>TEXT(UsageTable[[#This Row],[Time]],"mm-dd")</f>
        <v>01-03</v>
      </c>
      <c r="H2061" s="36" t="b" cm="1">
        <f t="array" ref="H2061">OR(WEEKDAY(UsageTable[[#This Row],[Time]])={1,7},NOT(ISERROR(VLOOKUP(DATE(YEAR(UsageTable[[#This Row],[Time]]),MONTH(UsageTable[[#This Row],[Time]]),DAY(UsageTable[[#This Row],[Time]])),Holidays[Date],1,FALSE()))))</f>
        <v>1</v>
      </c>
      <c r="I20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3.83</v>
      </c>
      <c r="J20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2" spans="2:11" x14ac:dyDescent="0.3">
      <c r="B2062" s="29">
        <v>44199</v>
      </c>
      <c r="C2062" s="34">
        <v>44199.666666666664</v>
      </c>
      <c r="D2062" s="31">
        <v>2.8</v>
      </c>
      <c r="E2062" s="15"/>
      <c r="F2062" s="15"/>
      <c r="G2062" s="36" t="str">
        <f>TEXT(UsageTable[[#This Row],[Time]],"mm-dd")</f>
        <v>01-03</v>
      </c>
      <c r="H2062" s="36" t="b" cm="1">
        <f t="array" ref="H2062">OR(WEEKDAY(UsageTable[[#This Row],[Time]])={1,7},NOT(ISERROR(VLOOKUP(DATE(YEAR(UsageTable[[#This Row],[Time]]),MONTH(UsageTable[[#This Row],[Time]]),DAY(UsageTable[[#This Row],[Time]])),Holidays[Date],1,FALSE()))))</f>
        <v>1</v>
      </c>
      <c r="I20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v>
      </c>
      <c r="J20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3" spans="2:11" x14ac:dyDescent="0.3">
      <c r="B2063" s="26">
        <v>44199</v>
      </c>
      <c r="C2063" s="33">
        <v>44199.708333333336</v>
      </c>
      <c r="D2063" s="28">
        <v>2.06</v>
      </c>
      <c r="E2063" s="15"/>
      <c r="F2063" s="15"/>
      <c r="G2063" s="36" t="str">
        <f>TEXT(UsageTable[[#This Row],[Time]],"mm-dd")</f>
        <v>01-03</v>
      </c>
      <c r="H2063" s="36" t="b" cm="1">
        <f t="array" ref="H2063">OR(WEEKDAY(UsageTable[[#This Row],[Time]])={1,7},NOT(ISERROR(VLOOKUP(DATE(YEAR(UsageTable[[#This Row],[Time]]),MONTH(UsageTable[[#This Row],[Time]]),DAY(UsageTable[[#This Row],[Time]])),Holidays[Date],1,FALSE()))))</f>
        <v>1</v>
      </c>
      <c r="I20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v>
      </c>
      <c r="J20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4" spans="2:11" x14ac:dyDescent="0.3">
      <c r="B2064" s="29">
        <v>44199</v>
      </c>
      <c r="C2064" s="34">
        <v>44199.75</v>
      </c>
      <c r="D2064" s="31">
        <v>2.2599999999999998</v>
      </c>
      <c r="E2064" s="15"/>
      <c r="F2064" s="15"/>
      <c r="G2064" s="36" t="str">
        <f>TEXT(UsageTable[[#This Row],[Time]],"mm-dd")</f>
        <v>01-03</v>
      </c>
      <c r="H2064" s="36" t="b" cm="1">
        <f t="array" ref="H2064">OR(WEEKDAY(UsageTable[[#This Row],[Time]])={1,7},NOT(ISERROR(VLOOKUP(DATE(YEAR(UsageTable[[#This Row],[Time]]),MONTH(UsageTable[[#This Row],[Time]]),DAY(UsageTable[[#This Row],[Time]])),Holidays[Date],1,FALSE()))))</f>
        <v>1</v>
      </c>
      <c r="I20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2.2599999999999998</v>
      </c>
      <c r="J20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5" spans="2:11" x14ac:dyDescent="0.3">
      <c r="B2065" s="26">
        <v>44199</v>
      </c>
      <c r="C2065" s="33">
        <v>44199.791666666664</v>
      </c>
      <c r="D2065" s="28">
        <v>1.71</v>
      </c>
      <c r="E2065" s="15"/>
      <c r="F2065" s="15"/>
      <c r="G2065" s="36" t="str">
        <f>TEXT(UsageTable[[#This Row],[Time]],"mm-dd")</f>
        <v>01-03</v>
      </c>
      <c r="H2065" s="36" t="b" cm="1">
        <f t="array" ref="H2065">OR(WEEKDAY(UsageTable[[#This Row],[Time]])={1,7},NOT(ISERROR(VLOOKUP(DATE(YEAR(UsageTable[[#This Row],[Time]]),MONTH(UsageTable[[#This Row],[Time]]),DAY(UsageTable[[#This Row],[Time]])),Holidays[Date],1,FALSE()))))</f>
        <v>1</v>
      </c>
      <c r="I20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20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6" spans="2:11" x14ac:dyDescent="0.3">
      <c r="B2066" s="29">
        <v>44199</v>
      </c>
      <c r="C2066" s="34">
        <v>44199.833333333336</v>
      </c>
      <c r="D2066" s="31">
        <v>2.21</v>
      </c>
      <c r="E2066" s="15"/>
      <c r="F2066" s="15"/>
      <c r="G2066" s="36" t="str">
        <f>TEXT(UsageTable[[#This Row],[Time]],"mm-dd")</f>
        <v>01-03</v>
      </c>
      <c r="H2066" s="36" t="b" cm="1">
        <f t="array" ref="H2066">OR(WEEKDAY(UsageTable[[#This Row],[Time]])={1,7},NOT(ISERROR(VLOOKUP(DATE(YEAR(UsageTable[[#This Row],[Time]]),MONTH(UsageTable[[#This Row],[Time]]),DAY(UsageTable[[#This Row],[Time]])),Holidays[Date],1,FALSE()))))</f>
        <v>1</v>
      </c>
      <c r="I20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2.21</v>
      </c>
      <c r="J20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7" spans="2:11" x14ac:dyDescent="0.3">
      <c r="B2067" s="26">
        <v>44199</v>
      </c>
      <c r="C2067" s="33">
        <v>44199.875</v>
      </c>
      <c r="D2067" s="28">
        <v>1.63</v>
      </c>
      <c r="E2067" s="15"/>
      <c r="F2067" s="15"/>
      <c r="G2067" s="36" t="str">
        <f>TEXT(UsageTable[[#This Row],[Time]],"mm-dd")</f>
        <v>01-03</v>
      </c>
      <c r="H2067" s="36" t="b" cm="1">
        <f t="array" ref="H2067">OR(WEEKDAY(UsageTable[[#This Row],[Time]])={1,7},NOT(ISERROR(VLOOKUP(DATE(YEAR(UsageTable[[#This Row],[Time]]),MONTH(UsageTable[[#This Row],[Time]]),DAY(UsageTable[[#This Row],[Time]])),Holidays[Date],1,FALSE()))))</f>
        <v>1</v>
      </c>
      <c r="I20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1.63</v>
      </c>
      <c r="J20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8" spans="2:11" x14ac:dyDescent="0.3">
      <c r="B2068" s="29">
        <v>44199</v>
      </c>
      <c r="C2068" s="34">
        <v>44199.916666666664</v>
      </c>
      <c r="D2068" s="31">
        <v>0.41</v>
      </c>
      <c r="E2068" s="15"/>
      <c r="F2068" s="15"/>
      <c r="G2068" s="36" t="str">
        <f>TEXT(UsageTable[[#This Row],[Time]],"mm-dd")</f>
        <v>01-03</v>
      </c>
      <c r="H2068" s="36" t="b" cm="1">
        <f t="array" ref="H2068">OR(WEEKDAY(UsageTable[[#This Row],[Time]])={1,7},NOT(ISERROR(VLOOKUP(DATE(YEAR(UsageTable[[#This Row],[Time]]),MONTH(UsageTable[[#This Row],[Time]]),DAY(UsageTable[[#This Row],[Time]])),Holidays[Date],1,FALSE()))))</f>
        <v>1</v>
      </c>
      <c r="I20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0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69" spans="2:11" x14ac:dyDescent="0.3">
      <c r="B2069" s="26">
        <v>44199</v>
      </c>
      <c r="C2069" s="33">
        <v>44199.958333333336</v>
      </c>
      <c r="D2069" s="28">
        <v>0.82</v>
      </c>
      <c r="E2069" s="15"/>
      <c r="F2069" s="15"/>
      <c r="G2069" s="36" t="str">
        <f>TEXT(UsageTable[[#This Row],[Time]],"mm-dd")</f>
        <v>01-03</v>
      </c>
      <c r="H2069" s="36" t="b" cm="1">
        <f t="array" ref="H2069">OR(WEEKDAY(UsageTable[[#This Row],[Time]])={1,7},NOT(ISERROR(VLOOKUP(DATE(YEAR(UsageTable[[#This Row],[Time]]),MONTH(UsageTable[[#This Row],[Time]]),DAY(UsageTable[[#This Row],[Time]])),Holidays[Date],1,FALSE()))))</f>
        <v>1</v>
      </c>
      <c r="I20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20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0" spans="2:11" x14ac:dyDescent="0.3">
      <c r="B2070" s="29">
        <v>44200</v>
      </c>
      <c r="C2070" s="34">
        <v>44200</v>
      </c>
      <c r="D2070" s="31">
        <v>0.33</v>
      </c>
      <c r="E2070" s="15"/>
      <c r="F2070" s="15"/>
      <c r="G2070" s="36" t="str">
        <f>TEXT(UsageTable[[#This Row],[Time]],"mm-dd")</f>
        <v>01-04</v>
      </c>
      <c r="H2070" s="36" t="b" cm="1">
        <f t="array" ref="H2070">OR(WEEKDAY(UsageTable[[#This Row],[Time]])={1,7},NOT(ISERROR(VLOOKUP(DATE(YEAR(UsageTable[[#This Row],[Time]]),MONTH(UsageTable[[#This Row],[Time]]),DAY(UsageTable[[#This Row],[Time]])),Holidays[Date],1,FALSE()))))</f>
        <v>0</v>
      </c>
      <c r="I20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0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1" spans="2:11" x14ac:dyDescent="0.3">
      <c r="B2071" s="26">
        <v>44200</v>
      </c>
      <c r="C2071" s="33">
        <v>44200.041666666664</v>
      </c>
      <c r="D2071" s="28">
        <v>0.41</v>
      </c>
      <c r="E2071" s="15"/>
      <c r="F2071" s="15"/>
      <c r="G2071" s="36" t="str">
        <f>TEXT(UsageTable[[#This Row],[Time]],"mm-dd")</f>
        <v>01-04</v>
      </c>
      <c r="H2071" s="36" t="b" cm="1">
        <f t="array" ref="H2071">OR(WEEKDAY(UsageTable[[#This Row],[Time]])={1,7},NOT(ISERROR(VLOOKUP(DATE(YEAR(UsageTable[[#This Row],[Time]]),MONTH(UsageTable[[#This Row],[Time]]),DAY(UsageTable[[#This Row],[Time]])),Holidays[Date],1,FALSE()))))</f>
        <v>0</v>
      </c>
      <c r="I20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0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2" spans="2:11" x14ac:dyDescent="0.3">
      <c r="B2072" s="29">
        <v>44200</v>
      </c>
      <c r="C2072" s="34">
        <v>44200.083333333336</v>
      </c>
      <c r="D2072" s="31">
        <v>0.75</v>
      </c>
      <c r="E2072" s="15"/>
      <c r="F2072" s="15"/>
      <c r="G2072" s="36" t="str">
        <f>TEXT(UsageTable[[#This Row],[Time]],"mm-dd")</f>
        <v>01-04</v>
      </c>
      <c r="H2072" s="36" t="b" cm="1">
        <f t="array" ref="H2072">OR(WEEKDAY(UsageTable[[#This Row],[Time]])={1,7},NOT(ISERROR(VLOOKUP(DATE(YEAR(UsageTable[[#This Row],[Time]]),MONTH(UsageTable[[#This Row],[Time]]),DAY(UsageTable[[#This Row],[Time]])),Holidays[Date],1,FALSE()))))</f>
        <v>0</v>
      </c>
      <c r="I20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0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3" spans="2:11" x14ac:dyDescent="0.3">
      <c r="B2073" s="26">
        <v>44200</v>
      </c>
      <c r="C2073" s="33">
        <v>44200.125</v>
      </c>
      <c r="D2073" s="28">
        <v>0.39</v>
      </c>
      <c r="E2073" s="15"/>
      <c r="F2073" s="15"/>
      <c r="G2073" s="36" t="str">
        <f>TEXT(UsageTable[[#This Row],[Time]],"mm-dd")</f>
        <v>01-04</v>
      </c>
      <c r="H2073" s="36" t="b" cm="1">
        <f t="array" ref="H2073">OR(WEEKDAY(UsageTable[[#This Row],[Time]])={1,7},NOT(ISERROR(VLOOKUP(DATE(YEAR(UsageTable[[#This Row],[Time]]),MONTH(UsageTable[[#This Row],[Time]]),DAY(UsageTable[[#This Row],[Time]])),Holidays[Date],1,FALSE()))))</f>
        <v>0</v>
      </c>
      <c r="I20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0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4" spans="2:11" x14ac:dyDescent="0.3">
      <c r="B2074" s="29">
        <v>44200</v>
      </c>
      <c r="C2074" s="34">
        <v>44200.166666666664</v>
      </c>
      <c r="D2074" s="31">
        <v>1.37</v>
      </c>
      <c r="E2074" s="15"/>
      <c r="F2074" s="15"/>
      <c r="G2074" s="36" t="str">
        <f>TEXT(UsageTable[[#This Row],[Time]],"mm-dd")</f>
        <v>01-04</v>
      </c>
      <c r="H2074" s="36" t="b" cm="1">
        <f t="array" ref="H2074">OR(WEEKDAY(UsageTable[[#This Row],[Time]])={1,7},NOT(ISERROR(VLOOKUP(DATE(YEAR(UsageTable[[#This Row],[Time]]),MONTH(UsageTable[[#This Row],[Time]]),DAY(UsageTable[[#This Row],[Time]])),Holidays[Date],1,FALSE()))))</f>
        <v>0</v>
      </c>
      <c r="I20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20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5" spans="2:11" x14ac:dyDescent="0.3">
      <c r="B2075" s="26">
        <v>44200</v>
      </c>
      <c r="C2075" s="33">
        <v>44200.208333333336</v>
      </c>
      <c r="D2075" s="28">
        <v>1.79</v>
      </c>
      <c r="E2075" s="15"/>
      <c r="F2075" s="15"/>
      <c r="G2075" s="36" t="str">
        <f>TEXT(UsageTable[[#This Row],[Time]],"mm-dd")</f>
        <v>01-04</v>
      </c>
      <c r="H2075" s="36" t="b" cm="1">
        <f t="array" ref="H2075">OR(WEEKDAY(UsageTable[[#This Row],[Time]])={1,7},NOT(ISERROR(VLOOKUP(DATE(YEAR(UsageTable[[#This Row],[Time]]),MONTH(UsageTable[[#This Row],[Time]]),DAY(UsageTable[[#This Row],[Time]])),Holidays[Date],1,FALSE()))))</f>
        <v>0</v>
      </c>
      <c r="I20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1.79</v>
      </c>
      <c r="J20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6" spans="2:11" x14ac:dyDescent="0.3">
      <c r="B2076" s="29">
        <v>44200</v>
      </c>
      <c r="C2076" s="34">
        <v>44200.25</v>
      </c>
      <c r="D2076" s="31">
        <v>1.1299999999999999</v>
      </c>
      <c r="E2076" s="15"/>
      <c r="F2076" s="15"/>
      <c r="G2076" s="36" t="str">
        <f>TEXT(UsageTable[[#This Row],[Time]],"mm-dd")</f>
        <v>01-04</v>
      </c>
      <c r="H2076" s="36" t="b" cm="1">
        <f t="array" ref="H2076">OR(WEEKDAY(UsageTable[[#This Row],[Time]])={1,7},NOT(ISERROR(VLOOKUP(DATE(YEAR(UsageTable[[#This Row],[Time]]),MONTH(UsageTable[[#This Row],[Time]]),DAY(UsageTable[[#This Row],[Time]])),Holidays[Date],1,FALSE()))))</f>
        <v>0</v>
      </c>
      <c r="I20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20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77" spans="2:11" x14ac:dyDescent="0.3">
      <c r="B2077" s="26">
        <v>44200</v>
      </c>
      <c r="C2077" s="33">
        <v>44200.291666666664</v>
      </c>
      <c r="D2077" s="28">
        <v>1.96</v>
      </c>
      <c r="E2077" s="15"/>
      <c r="F2077" s="15"/>
      <c r="G2077" s="36" t="str">
        <f>TEXT(UsageTable[[#This Row],[Time]],"mm-dd")</f>
        <v>01-04</v>
      </c>
      <c r="H2077" s="36" t="b" cm="1">
        <f t="array" ref="H2077">OR(WEEKDAY(UsageTable[[#This Row],[Time]])={1,7},NOT(ISERROR(VLOOKUP(DATE(YEAR(UsageTable[[#This Row],[Time]]),MONTH(UsageTable[[#This Row],[Time]]),DAY(UsageTable[[#This Row],[Time]])),Holidays[Date],1,FALSE()))))</f>
        <v>0</v>
      </c>
      <c r="I20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1.96</v>
      </c>
    </row>
    <row r="2078" spans="2:11" x14ac:dyDescent="0.3">
      <c r="B2078" s="29">
        <v>44200</v>
      </c>
      <c r="C2078" s="34">
        <v>44200.333333333336</v>
      </c>
      <c r="D2078" s="31">
        <v>4.34</v>
      </c>
      <c r="E2078" s="15"/>
      <c r="F2078" s="15"/>
      <c r="G2078" s="36" t="str">
        <f>TEXT(UsageTable[[#This Row],[Time]],"mm-dd")</f>
        <v>01-04</v>
      </c>
      <c r="H2078" s="36" t="b" cm="1">
        <f t="array" ref="H2078">OR(WEEKDAY(UsageTable[[#This Row],[Time]])={1,7},NOT(ISERROR(VLOOKUP(DATE(YEAR(UsageTable[[#This Row],[Time]]),MONTH(UsageTable[[#This Row],[Time]]),DAY(UsageTable[[#This Row],[Time]])),Holidays[Date],1,FALSE()))))</f>
        <v>0</v>
      </c>
      <c r="I20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4.34</v>
      </c>
    </row>
    <row r="2079" spans="2:11" x14ac:dyDescent="0.3">
      <c r="B2079" s="26">
        <v>44200</v>
      </c>
      <c r="C2079" s="33">
        <v>44200.375</v>
      </c>
      <c r="D2079" s="28">
        <v>2.94</v>
      </c>
      <c r="E2079" s="15"/>
      <c r="F2079" s="15"/>
      <c r="G2079" s="36" t="str">
        <f>TEXT(UsageTable[[#This Row],[Time]],"mm-dd")</f>
        <v>01-04</v>
      </c>
      <c r="H2079" s="36" t="b" cm="1">
        <f t="array" ref="H2079">OR(WEEKDAY(UsageTable[[#This Row],[Time]])={1,7},NOT(ISERROR(VLOOKUP(DATE(YEAR(UsageTable[[#This Row],[Time]]),MONTH(UsageTable[[#This Row],[Time]]),DAY(UsageTable[[#This Row],[Time]])),Holidays[Date],1,FALSE()))))</f>
        <v>0</v>
      </c>
      <c r="I20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2.94</v>
      </c>
    </row>
    <row r="2080" spans="2:11" x14ac:dyDescent="0.3">
      <c r="B2080" s="29">
        <v>44200</v>
      </c>
      <c r="C2080" s="34">
        <v>44200.416666666664</v>
      </c>
      <c r="D2080" s="31">
        <v>4.9800000000000004</v>
      </c>
      <c r="E2080" s="15"/>
      <c r="F2080" s="15"/>
      <c r="G2080" s="36" t="str">
        <f>TEXT(UsageTable[[#This Row],[Time]],"mm-dd")</f>
        <v>01-04</v>
      </c>
      <c r="H2080" s="36" t="b" cm="1">
        <f t="array" ref="H2080">OR(WEEKDAY(UsageTable[[#This Row],[Time]])={1,7},NOT(ISERROR(VLOOKUP(DATE(YEAR(UsageTable[[#This Row],[Time]]),MONTH(UsageTable[[#This Row],[Time]]),DAY(UsageTable[[#This Row],[Time]])),Holidays[Date],1,FALSE()))))</f>
        <v>0</v>
      </c>
      <c r="I20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4.9800000000000004</v>
      </c>
    </row>
    <row r="2081" spans="2:11" x14ac:dyDescent="0.3">
      <c r="B2081" s="26">
        <v>44200</v>
      </c>
      <c r="C2081" s="33">
        <v>44200.458333333336</v>
      </c>
      <c r="D2081" s="28">
        <v>3.27</v>
      </c>
      <c r="E2081" s="15"/>
      <c r="F2081" s="15"/>
      <c r="G2081" s="36" t="str">
        <f>TEXT(UsageTable[[#This Row],[Time]],"mm-dd")</f>
        <v>01-04</v>
      </c>
      <c r="H2081" s="36" t="b" cm="1">
        <f t="array" ref="H2081">OR(WEEKDAY(UsageTable[[#This Row],[Time]])={1,7},NOT(ISERROR(VLOOKUP(DATE(YEAR(UsageTable[[#This Row],[Time]]),MONTH(UsageTable[[#This Row],[Time]]),DAY(UsageTable[[#This Row],[Time]])),Holidays[Date],1,FALSE()))))</f>
        <v>0</v>
      </c>
      <c r="I20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3.27</v>
      </c>
      <c r="K20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2" spans="2:11" x14ac:dyDescent="0.3">
      <c r="B2082" s="29">
        <v>44200</v>
      </c>
      <c r="C2082" s="34">
        <v>44200.5</v>
      </c>
      <c r="D2082" s="31">
        <v>3.92</v>
      </c>
      <c r="E2082" s="15"/>
      <c r="F2082" s="15"/>
      <c r="G2082" s="36" t="str">
        <f>TEXT(UsageTable[[#This Row],[Time]],"mm-dd")</f>
        <v>01-04</v>
      </c>
      <c r="H2082" s="36" t="b" cm="1">
        <f t="array" ref="H2082">OR(WEEKDAY(UsageTable[[#This Row],[Time]])={1,7},NOT(ISERROR(VLOOKUP(DATE(YEAR(UsageTable[[#This Row],[Time]]),MONTH(UsageTable[[#This Row],[Time]]),DAY(UsageTable[[#This Row],[Time]])),Holidays[Date],1,FALSE()))))</f>
        <v>0</v>
      </c>
      <c r="I20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3.92</v>
      </c>
      <c r="K20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3" spans="2:11" x14ac:dyDescent="0.3">
      <c r="B2083" s="26">
        <v>44200</v>
      </c>
      <c r="C2083" s="33">
        <v>44200.541666666664</v>
      </c>
      <c r="D2083" s="28">
        <v>1.17</v>
      </c>
      <c r="E2083" s="15"/>
      <c r="F2083" s="15"/>
      <c r="G2083" s="36" t="str">
        <f>TEXT(UsageTable[[#This Row],[Time]],"mm-dd")</f>
        <v>01-04</v>
      </c>
      <c r="H2083" s="36" t="b" cm="1">
        <f t="array" ref="H2083">OR(WEEKDAY(UsageTable[[#This Row],[Time]])={1,7},NOT(ISERROR(VLOOKUP(DATE(YEAR(UsageTable[[#This Row],[Time]]),MONTH(UsageTable[[#This Row],[Time]]),DAY(UsageTable[[#This Row],[Time]])),Holidays[Date],1,FALSE()))))</f>
        <v>0</v>
      </c>
      <c r="I20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20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4" spans="2:11" x14ac:dyDescent="0.3">
      <c r="B2084" s="29">
        <v>44200</v>
      </c>
      <c r="C2084" s="34">
        <v>44200.583333333336</v>
      </c>
      <c r="D2084" s="31">
        <v>1.35</v>
      </c>
      <c r="E2084" s="15"/>
      <c r="F2084" s="15"/>
      <c r="G2084" s="36" t="str">
        <f>TEXT(UsageTable[[#This Row],[Time]],"mm-dd")</f>
        <v>01-04</v>
      </c>
      <c r="H2084" s="36" t="b" cm="1">
        <f t="array" ref="H2084">OR(WEEKDAY(UsageTable[[#This Row],[Time]])={1,7},NOT(ISERROR(VLOOKUP(DATE(YEAR(UsageTable[[#This Row],[Time]]),MONTH(UsageTable[[#This Row],[Time]]),DAY(UsageTable[[#This Row],[Time]])),Holidays[Date],1,FALSE()))))</f>
        <v>0</v>
      </c>
      <c r="I20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1.35</v>
      </c>
      <c r="K20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5" spans="2:11" x14ac:dyDescent="0.3">
      <c r="B2085" s="26">
        <v>44200</v>
      </c>
      <c r="C2085" s="33">
        <v>44200.625</v>
      </c>
      <c r="D2085" s="28">
        <v>1.32</v>
      </c>
      <c r="E2085" s="15"/>
      <c r="F2085" s="15"/>
      <c r="G2085" s="36" t="str">
        <f>TEXT(UsageTable[[#This Row],[Time]],"mm-dd")</f>
        <v>01-04</v>
      </c>
      <c r="H2085" s="36" t="b" cm="1">
        <f t="array" ref="H2085">OR(WEEKDAY(UsageTable[[#This Row],[Time]])={1,7},NOT(ISERROR(VLOOKUP(DATE(YEAR(UsageTable[[#This Row],[Time]]),MONTH(UsageTable[[#This Row],[Time]]),DAY(UsageTable[[#This Row],[Time]])),Holidays[Date],1,FALSE()))))</f>
        <v>0</v>
      </c>
      <c r="I20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1.32</v>
      </c>
      <c r="K20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6" spans="2:11" x14ac:dyDescent="0.3">
      <c r="B2086" s="29">
        <v>44200</v>
      </c>
      <c r="C2086" s="34">
        <v>44200.666666666664</v>
      </c>
      <c r="D2086" s="31">
        <v>1.33</v>
      </c>
      <c r="E2086" s="15"/>
      <c r="F2086" s="15"/>
      <c r="G2086" s="36" t="str">
        <f>TEXT(UsageTable[[#This Row],[Time]],"mm-dd")</f>
        <v>01-04</v>
      </c>
      <c r="H2086" s="36" t="b" cm="1">
        <f t="array" ref="H2086">OR(WEEKDAY(UsageTable[[#This Row],[Time]])={1,7},NOT(ISERROR(VLOOKUP(DATE(YEAR(UsageTable[[#This Row],[Time]]),MONTH(UsageTable[[#This Row],[Time]]),DAY(UsageTable[[#This Row],[Time]])),Holidays[Date],1,FALSE()))))</f>
        <v>0</v>
      </c>
      <c r="I20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1.33</v>
      </c>
      <c r="K20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87" spans="2:11" x14ac:dyDescent="0.3">
      <c r="B2087" s="26">
        <v>44200</v>
      </c>
      <c r="C2087" s="33">
        <v>44200.708333333336</v>
      </c>
      <c r="D2087" s="28">
        <v>4.13</v>
      </c>
      <c r="E2087" s="15"/>
      <c r="F2087" s="15"/>
      <c r="G2087" s="36" t="str">
        <f>TEXT(UsageTable[[#This Row],[Time]],"mm-dd")</f>
        <v>01-04</v>
      </c>
      <c r="H2087" s="36" t="b" cm="1">
        <f t="array" ref="H2087">OR(WEEKDAY(UsageTable[[#This Row],[Time]])={1,7},NOT(ISERROR(VLOOKUP(DATE(YEAR(UsageTable[[#This Row],[Time]]),MONTH(UsageTable[[#This Row],[Time]]),DAY(UsageTable[[#This Row],[Time]])),Holidays[Date],1,FALSE()))))</f>
        <v>0</v>
      </c>
      <c r="I20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4.13</v>
      </c>
    </row>
    <row r="2088" spans="2:11" x14ac:dyDescent="0.3">
      <c r="B2088" s="29">
        <v>44200</v>
      </c>
      <c r="C2088" s="34">
        <v>44200.75</v>
      </c>
      <c r="D2088" s="31">
        <v>2.99</v>
      </c>
      <c r="E2088" s="15"/>
      <c r="F2088" s="15"/>
      <c r="G2088" s="36" t="str">
        <f>TEXT(UsageTable[[#This Row],[Time]],"mm-dd")</f>
        <v>01-04</v>
      </c>
      <c r="H2088" s="36" t="b" cm="1">
        <f t="array" ref="H2088">OR(WEEKDAY(UsageTable[[#This Row],[Time]])={1,7},NOT(ISERROR(VLOOKUP(DATE(YEAR(UsageTable[[#This Row],[Time]]),MONTH(UsageTable[[#This Row],[Time]]),DAY(UsageTable[[#This Row],[Time]])),Holidays[Date],1,FALSE()))))</f>
        <v>0</v>
      </c>
      <c r="I20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0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2.99</v>
      </c>
    </row>
    <row r="2089" spans="2:11" x14ac:dyDescent="0.3">
      <c r="B2089" s="26">
        <v>44200</v>
      </c>
      <c r="C2089" s="33">
        <v>44200.791666666664</v>
      </c>
      <c r="D2089" s="28">
        <v>1.49</v>
      </c>
      <c r="E2089" s="15"/>
      <c r="F2089" s="15"/>
      <c r="G2089" s="36" t="str">
        <f>TEXT(UsageTable[[#This Row],[Time]],"mm-dd")</f>
        <v>01-04</v>
      </c>
      <c r="H2089" s="36" t="b" cm="1">
        <f t="array" ref="H2089">OR(WEEKDAY(UsageTable[[#This Row],[Time]])={1,7},NOT(ISERROR(VLOOKUP(DATE(YEAR(UsageTable[[#This Row],[Time]]),MONTH(UsageTable[[#This Row],[Time]]),DAY(UsageTable[[#This Row],[Time]])),Holidays[Date],1,FALSE()))))</f>
        <v>0</v>
      </c>
      <c r="I20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20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0" spans="2:11" x14ac:dyDescent="0.3">
      <c r="B2090" s="29">
        <v>44200</v>
      </c>
      <c r="C2090" s="34">
        <v>44200.833333333336</v>
      </c>
      <c r="D2090" s="31">
        <v>0.6</v>
      </c>
      <c r="E2090" s="15"/>
      <c r="F2090" s="15"/>
      <c r="G2090" s="36" t="str">
        <f>TEXT(UsageTable[[#This Row],[Time]],"mm-dd")</f>
        <v>01-04</v>
      </c>
      <c r="H2090" s="36" t="b" cm="1">
        <f t="array" ref="H2090">OR(WEEKDAY(UsageTable[[#This Row],[Time]])={1,7},NOT(ISERROR(VLOOKUP(DATE(YEAR(UsageTable[[#This Row],[Time]]),MONTH(UsageTable[[#This Row],[Time]]),DAY(UsageTable[[#This Row],[Time]])),Holidays[Date],1,FALSE()))))</f>
        <v>0</v>
      </c>
      <c r="I20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20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1" spans="2:11" x14ac:dyDescent="0.3">
      <c r="B2091" s="26">
        <v>44200</v>
      </c>
      <c r="C2091" s="33">
        <v>44200.875</v>
      </c>
      <c r="D2091" s="28">
        <v>0.98</v>
      </c>
      <c r="E2091" s="15"/>
      <c r="F2091" s="15"/>
      <c r="G2091" s="36" t="str">
        <f>TEXT(UsageTable[[#This Row],[Time]],"mm-dd")</f>
        <v>01-04</v>
      </c>
      <c r="H2091" s="36" t="b" cm="1">
        <f t="array" ref="H2091">OR(WEEKDAY(UsageTable[[#This Row],[Time]])={1,7},NOT(ISERROR(VLOOKUP(DATE(YEAR(UsageTable[[#This Row],[Time]]),MONTH(UsageTable[[#This Row],[Time]]),DAY(UsageTable[[#This Row],[Time]])),Holidays[Date],1,FALSE()))))</f>
        <v>0</v>
      </c>
      <c r="I20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0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2" spans="2:11" x14ac:dyDescent="0.3">
      <c r="B2092" s="29">
        <v>44200</v>
      </c>
      <c r="C2092" s="34">
        <v>44200.916666666664</v>
      </c>
      <c r="D2092" s="31">
        <v>1.72</v>
      </c>
      <c r="E2092" s="15"/>
      <c r="F2092" s="15"/>
      <c r="G2092" s="36" t="str">
        <f>TEXT(UsageTable[[#This Row],[Time]],"mm-dd")</f>
        <v>01-04</v>
      </c>
      <c r="H2092" s="36" t="b" cm="1">
        <f t="array" ref="H2092">OR(WEEKDAY(UsageTable[[#This Row],[Time]])={1,7},NOT(ISERROR(VLOOKUP(DATE(YEAR(UsageTable[[#This Row],[Time]]),MONTH(UsageTable[[#This Row],[Time]]),DAY(UsageTable[[#This Row],[Time]])),Holidays[Date],1,FALSE()))))</f>
        <v>0</v>
      </c>
      <c r="I20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1.72</v>
      </c>
      <c r="J20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3" spans="2:11" x14ac:dyDescent="0.3">
      <c r="B2093" s="26">
        <v>44200</v>
      </c>
      <c r="C2093" s="33">
        <v>44200.958333333336</v>
      </c>
      <c r="D2093" s="28">
        <v>0.94</v>
      </c>
      <c r="E2093" s="15"/>
      <c r="F2093" s="15"/>
      <c r="G2093" s="36" t="str">
        <f>TEXT(UsageTable[[#This Row],[Time]],"mm-dd")</f>
        <v>01-04</v>
      </c>
      <c r="H2093" s="36" t="b" cm="1">
        <f t="array" ref="H2093">OR(WEEKDAY(UsageTable[[#This Row],[Time]])={1,7},NOT(ISERROR(VLOOKUP(DATE(YEAR(UsageTable[[#This Row],[Time]]),MONTH(UsageTable[[#This Row],[Time]]),DAY(UsageTable[[#This Row],[Time]])),Holidays[Date],1,FALSE()))))</f>
        <v>0</v>
      </c>
      <c r="I20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20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4" spans="2:11" x14ac:dyDescent="0.3">
      <c r="B2094" s="29">
        <v>44201</v>
      </c>
      <c r="C2094" s="34">
        <v>44201</v>
      </c>
      <c r="D2094" s="31">
        <v>0.39</v>
      </c>
      <c r="E2094" s="15"/>
      <c r="F2094" s="15"/>
      <c r="G2094" s="36" t="str">
        <f>TEXT(UsageTable[[#This Row],[Time]],"mm-dd")</f>
        <v>01-05</v>
      </c>
      <c r="H2094" s="36" t="b" cm="1">
        <f t="array" ref="H2094">OR(WEEKDAY(UsageTable[[#This Row],[Time]])={1,7},NOT(ISERROR(VLOOKUP(DATE(YEAR(UsageTable[[#This Row],[Time]]),MONTH(UsageTable[[#This Row],[Time]]),DAY(UsageTable[[#This Row],[Time]])),Holidays[Date],1,FALSE()))))</f>
        <v>0</v>
      </c>
      <c r="I20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0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5" spans="2:11" x14ac:dyDescent="0.3">
      <c r="B2095" s="26">
        <v>44201</v>
      </c>
      <c r="C2095" s="33">
        <v>44201.041666666664</v>
      </c>
      <c r="D2095" s="28">
        <v>0.78</v>
      </c>
      <c r="E2095" s="15"/>
      <c r="F2095" s="15"/>
      <c r="G2095" s="36" t="str">
        <f>TEXT(UsageTable[[#This Row],[Time]],"mm-dd")</f>
        <v>01-05</v>
      </c>
      <c r="H2095" s="36" t="b" cm="1">
        <f t="array" ref="H2095">OR(WEEKDAY(UsageTable[[#This Row],[Time]])={1,7},NOT(ISERROR(VLOOKUP(DATE(YEAR(UsageTable[[#This Row],[Time]]),MONTH(UsageTable[[#This Row],[Time]]),DAY(UsageTable[[#This Row],[Time]])),Holidays[Date],1,FALSE()))))</f>
        <v>0</v>
      </c>
      <c r="I20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0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6" spans="2:11" x14ac:dyDescent="0.3">
      <c r="B2096" s="29">
        <v>44201</v>
      </c>
      <c r="C2096" s="34">
        <v>44201.083333333336</v>
      </c>
      <c r="D2096" s="31">
        <v>0.36</v>
      </c>
      <c r="E2096" s="15"/>
      <c r="F2096" s="15"/>
      <c r="G2096" s="36" t="str">
        <f>TEXT(UsageTable[[#This Row],[Time]],"mm-dd")</f>
        <v>01-05</v>
      </c>
      <c r="H2096" s="36" t="b" cm="1">
        <f t="array" ref="H2096">OR(WEEKDAY(UsageTable[[#This Row],[Time]])={1,7},NOT(ISERROR(VLOOKUP(DATE(YEAR(UsageTable[[#This Row],[Time]]),MONTH(UsageTable[[#This Row],[Time]]),DAY(UsageTable[[#This Row],[Time]])),Holidays[Date],1,FALSE()))))</f>
        <v>0</v>
      </c>
      <c r="I20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0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7" spans="2:11" x14ac:dyDescent="0.3">
      <c r="B2097" s="26">
        <v>44201</v>
      </c>
      <c r="C2097" s="33">
        <v>44201.125</v>
      </c>
      <c r="D2097" s="28">
        <v>0.46</v>
      </c>
      <c r="E2097" s="15"/>
      <c r="F2097" s="15"/>
      <c r="G2097" s="36" t="str">
        <f>TEXT(UsageTable[[#This Row],[Time]],"mm-dd")</f>
        <v>01-05</v>
      </c>
      <c r="H2097" s="36" t="b" cm="1">
        <f t="array" ref="H2097">OR(WEEKDAY(UsageTable[[#This Row],[Time]])={1,7},NOT(ISERROR(VLOOKUP(DATE(YEAR(UsageTable[[#This Row],[Time]]),MONTH(UsageTable[[#This Row],[Time]]),DAY(UsageTable[[#This Row],[Time]])),Holidays[Date],1,FALSE()))))</f>
        <v>0</v>
      </c>
      <c r="I20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20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8" spans="2:11" x14ac:dyDescent="0.3">
      <c r="B2098" s="29">
        <v>44201</v>
      </c>
      <c r="C2098" s="34">
        <v>44201.166666666664</v>
      </c>
      <c r="D2098" s="31">
        <v>0.64</v>
      </c>
      <c r="E2098" s="15"/>
      <c r="F2098" s="15"/>
      <c r="G2098" s="36" t="str">
        <f>TEXT(UsageTable[[#This Row],[Time]],"mm-dd")</f>
        <v>01-05</v>
      </c>
      <c r="H2098" s="36" t="b" cm="1">
        <f t="array" ref="H2098">OR(WEEKDAY(UsageTable[[#This Row],[Time]])={1,7},NOT(ISERROR(VLOOKUP(DATE(YEAR(UsageTable[[#This Row],[Time]]),MONTH(UsageTable[[#This Row],[Time]]),DAY(UsageTable[[#This Row],[Time]])),Holidays[Date],1,FALSE()))))</f>
        <v>0</v>
      </c>
      <c r="I20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20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099" spans="2:11" x14ac:dyDescent="0.3">
      <c r="B2099" s="26">
        <v>44201</v>
      </c>
      <c r="C2099" s="33">
        <v>44201.208333333336</v>
      </c>
      <c r="D2099" s="28">
        <v>0.35</v>
      </c>
      <c r="E2099" s="15"/>
      <c r="F2099" s="15"/>
      <c r="G2099" s="36" t="str">
        <f>TEXT(UsageTable[[#This Row],[Time]],"mm-dd")</f>
        <v>01-05</v>
      </c>
      <c r="H2099" s="36" t="b" cm="1">
        <f t="array" ref="H2099">OR(WEEKDAY(UsageTable[[#This Row],[Time]])={1,7},NOT(ISERROR(VLOOKUP(DATE(YEAR(UsageTable[[#This Row],[Time]]),MONTH(UsageTable[[#This Row],[Time]]),DAY(UsageTable[[#This Row],[Time]])),Holidays[Date],1,FALSE()))))</f>
        <v>0</v>
      </c>
      <c r="I20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0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0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0" spans="2:11" x14ac:dyDescent="0.3">
      <c r="B2100" s="29">
        <v>44201</v>
      </c>
      <c r="C2100" s="34">
        <v>44201.25</v>
      </c>
      <c r="D2100" s="31">
        <v>1.77</v>
      </c>
      <c r="E2100" s="15"/>
      <c r="F2100" s="15"/>
      <c r="G2100" s="36" t="str">
        <f>TEXT(UsageTable[[#This Row],[Time]],"mm-dd")</f>
        <v>01-05</v>
      </c>
      <c r="H2100" s="36" t="b" cm="1">
        <f t="array" ref="H2100">OR(WEEKDAY(UsageTable[[#This Row],[Time]])={1,7},NOT(ISERROR(VLOOKUP(DATE(YEAR(UsageTable[[#This Row],[Time]]),MONTH(UsageTable[[#This Row],[Time]]),DAY(UsageTable[[#This Row],[Time]])),Holidays[Date],1,FALSE()))))</f>
        <v>0</v>
      </c>
      <c r="I21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21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1" spans="2:11" x14ac:dyDescent="0.3">
      <c r="B2101" s="26">
        <v>44201</v>
      </c>
      <c r="C2101" s="33">
        <v>44201.291666666664</v>
      </c>
      <c r="D2101" s="28">
        <v>1.75</v>
      </c>
      <c r="E2101" s="15"/>
      <c r="F2101" s="15"/>
      <c r="G2101" s="36" t="str">
        <f>TEXT(UsageTable[[#This Row],[Time]],"mm-dd")</f>
        <v>01-05</v>
      </c>
      <c r="H2101" s="36" t="b" cm="1">
        <f t="array" ref="H2101">OR(WEEKDAY(UsageTable[[#This Row],[Time]])={1,7},NOT(ISERROR(VLOOKUP(DATE(YEAR(UsageTable[[#This Row],[Time]]),MONTH(UsageTable[[#This Row],[Time]]),DAY(UsageTable[[#This Row],[Time]])),Holidays[Date],1,FALSE()))))</f>
        <v>0</v>
      </c>
      <c r="I21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1.75</v>
      </c>
    </row>
    <row r="2102" spans="2:11" x14ac:dyDescent="0.3">
      <c r="B2102" s="29">
        <v>44201</v>
      </c>
      <c r="C2102" s="34">
        <v>44201.333333333336</v>
      </c>
      <c r="D2102" s="31">
        <v>3.44</v>
      </c>
      <c r="E2102" s="15"/>
      <c r="F2102" s="15"/>
      <c r="G2102" s="36" t="str">
        <f>TEXT(UsageTable[[#This Row],[Time]],"mm-dd")</f>
        <v>01-05</v>
      </c>
      <c r="H2102" s="36" t="b" cm="1">
        <f t="array" ref="H2102">OR(WEEKDAY(UsageTable[[#This Row],[Time]])={1,7},NOT(ISERROR(VLOOKUP(DATE(YEAR(UsageTable[[#This Row],[Time]]),MONTH(UsageTable[[#This Row],[Time]]),DAY(UsageTable[[#This Row],[Time]])),Holidays[Date],1,FALSE()))))</f>
        <v>0</v>
      </c>
      <c r="I21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3.44</v>
      </c>
    </row>
    <row r="2103" spans="2:11" x14ac:dyDescent="0.3">
      <c r="B2103" s="26">
        <v>44201</v>
      </c>
      <c r="C2103" s="33">
        <v>44201.375</v>
      </c>
      <c r="D2103" s="28">
        <v>2.74</v>
      </c>
      <c r="E2103" s="15"/>
      <c r="F2103" s="15"/>
      <c r="G2103" s="36" t="str">
        <f>TEXT(UsageTable[[#This Row],[Time]],"mm-dd")</f>
        <v>01-05</v>
      </c>
      <c r="H2103" s="36" t="b" cm="1">
        <f t="array" ref="H2103">OR(WEEKDAY(UsageTable[[#This Row],[Time]])={1,7},NOT(ISERROR(VLOOKUP(DATE(YEAR(UsageTable[[#This Row],[Time]]),MONTH(UsageTable[[#This Row],[Time]]),DAY(UsageTable[[#This Row],[Time]])),Holidays[Date],1,FALSE()))))</f>
        <v>0</v>
      </c>
      <c r="I21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2.74</v>
      </c>
    </row>
    <row r="2104" spans="2:11" x14ac:dyDescent="0.3">
      <c r="B2104" s="29">
        <v>44201</v>
      </c>
      <c r="C2104" s="34">
        <v>44201.416666666664</v>
      </c>
      <c r="D2104" s="31">
        <v>1.91</v>
      </c>
      <c r="E2104" s="15"/>
      <c r="F2104" s="15"/>
      <c r="G2104" s="36" t="str">
        <f>TEXT(UsageTable[[#This Row],[Time]],"mm-dd")</f>
        <v>01-05</v>
      </c>
      <c r="H2104" s="36" t="b" cm="1">
        <f t="array" ref="H2104">OR(WEEKDAY(UsageTable[[#This Row],[Time]])={1,7},NOT(ISERROR(VLOOKUP(DATE(YEAR(UsageTable[[#This Row],[Time]]),MONTH(UsageTable[[#This Row],[Time]]),DAY(UsageTable[[#This Row],[Time]])),Holidays[Date],1,FALSE()))))</f>
        <v>0</v>
      </c>
      <c r="I21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1.91</v>
      </c>
    </row>
    <row r="2105" spans="2:11" x14ac:dyDescent="0.3">
      <c r="B2105" s="26">
        <v>44201</v>
      </c>
      <c r="C2105" s="33">
        <v>44201.458333333336</v>
      </c>
      <c r="D2105" s="28">
        <v>1.6</v>
      </c>
      <c r="E2105" s="15"/>
      <c r="F2105" s="15"/>
      <c r="G2105" s="36" t="str">
        <f>TEXT(UsageTable[[#This Row],[Time]],"mm-dd")</f>
        <v>01-05</v>
      </c>
      <c r="H2105" s="36" t="b" cm="1">
        <f t="array" ref="H2105">OR(WEEKDAY(UsageTable[[#This Row],[Time]])={1,7},NOT(ISERROR(VLOOKUP(DATE(YEAR(UsageTable[[#This Row],[Time]]),MONTH(UsageTable[[#This Row],[Time]]),DAY(UsageTable[[#This Row],[Time]])),Holidays[Date],1,FALSE()))))</f>
        <v>0</v>
      </c>
      <c r="I21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v>
      </c>
      <c r="K21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6" spans="2:11" x14ac:dyDescent="0.3">
      <c r="B2106" s="29">
        <v>44201</v>
      </c>
      <c r="C2106" s="34">
        <v>44201.5</v>
      </c>
      <c r="D2106" s="31">
        <v>1.75</v>
      </c>
      <c r="E2106" s="15"/>
      <c r="F2106" s="15"/>
      <c r="G2106" s="36" t="str">
        <f>TEXT(UsageTable[[#This Row],[Time]],"mm-dd")</f>
        <v>01-05</v>
      </c>
      <c r="H2106" s="36" t="b" cm="1">
        <f t="array" ref="H2106">OR(WEEKDAY(UsageTable[[#This Row],[Time]])={1,7},NOT(ISERROR(VLOOKUP(DATE(YEAR(UsageTable[[#This Row],[Time]]),MONTH(UsageTable[[#This Row],[Time]]),DAY(UsageTable[[#This Row],[Time]])),Holidays[Date],1,FALSE()))))</f>
        <v>0</v>
      </c>
      <c r="I21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21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7" spans="2:11" x14ac:dyDescent="0.3">
      <c r="B2107" s="26">
        <v>44201</v>
      </c>
      <c r="C2107" s="33">
        <v>44201.541666666664</v>
      </c>
      <c r="D2107" s="28">
        <v>2</v>
      </c>
      <c r="E2107" s="15"/>
      <c r="F2107" s="15"/>
      <c r="G2107" s="36" t="str">
        <f>TEXT(UsageTable[[#This Row],[Time]],"mm-dd")</f>
        <v>01-05</v>
      </c>
      <c r="H2107" s="36" t="b" cm="1">
        <f t="array" ref="H2107">OR(WEEKDAY(UsageTable[[#This Row],[Time]])={1,7},NOT(ISERROR(VLOOKUP(DATE(YEAR(UsageTable[[#This Row],[Time]]),MONTH(UsageTable[[#This Row],[Time]]),DAY(UsageTable[[#This Row],[Time]])),Holidays[Date],1,FALSE()))))</f>
        <v>0</v>
      </c>
      <c r="I21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v>
      </c>
      <c r="K21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8" spans="2:11" x14ac:dyDescent="0.3">
      <c r="B2108" s="29">
        <v>44201</v>
      </c>
      <c r="C2108" s="34">
        <v>44201.583333333336</v>
      </c>
      <c r="D2108" s="31">
        <v>2.08</v>
      </c>
      <c r="E2108" s="15"/>
      <c r="F2108" s="15"/>
      <c r="G2108" s="36" t="str">
        <f>TEXT(UsageTable[[#This Row],[Time]],"mm-dd")</f>
        <v>01-05</v>
      </c>
      <c r="H2108" s="36" t="b" cm="1">
        <f t="array" ref="H2108">OR(WEEKDAY(UsageTable[[#This Row],[Time]])={1,7},NOT(ISERROR(VLOOKUP(DATE(YEAR(UsageTable[[#This Row],[Time]]),MONTH(UsageTable[[#This Row],[Time]]),DAY(UsageTable[[#This Row],[Time]])),Holidays[Date],1,FALSE()))))</f>
        <v>0</v>
      </c>
      <c r="I21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2.08</v>
      </c>
      <c r="K21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09" spans="2:11" x14ac:dyDescent="0.3">
      <c r="B2109" s="26">
        <v>44201</v>
      </c>
      <c r="C2109" s="33">
        <v>44201.625</v>
      </c>
      <c r="D2109" s="28">
        <v>1.05</v>
      </c>
      <c r="E2109" s="15"/>
      <c r="F2109" s="15"/>
      <c r="G2109" s="36" t="str">
        <f>TEXT(UsageTable[[#This Row],[Time]],"mm-dd")</f>
        <v>01-05</v>
      </c>
      <c r="H2109" s="36" t="b" cm="1">
        <f t="array" ref="H2109">OR(WEEKDAY(UsageTable[[#This Row],[Time]])={1,7},NOT(ISERROR(VLOOKUP(DATE(YEAR(UsageTable[[#This Row],[Time]]),MONTH(UsageTable[[#This Row],[Time]]),DAY(UsageTable[[#This Row],[Time]])),Holidays[Date],1,FALSE()))))</f>
        <v>0</v>
      </c>
      <c r="I21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1.05</v>
      </c>
      <c r="K21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0" spans="2:11" x14ac:dyDescent="0.3">
      <c r="B2110" s="29">
        <v>44201</v>
      </c>
      <c r="C2110" s="34">
        <v>44201.666666666664</v>
      </c>
      <c r="D2110" s="31">
        <v>1.06</v>
      </c>
      <c r="E2110" s="15"/>
      <c r="F2110" s="15"/>
      <c r="G2110" s="36" t="str">
        <f>TEXT(UsageTable[[#This Row],[Time]],"mm-dd")</f>
        <v>01-05</v>
      </c>
      <c r="H2110" s="36" t="b" cm="1">
        <f t="array" ref="H2110">OR(WEEKDAY(UsageTable[[#This Row],[Time]])={1,7},NOT(ISERROR(VLOOKUP(DATE(YEAR(UsageTable[[#This Row],[Time]]),MONTH(UsageTable[[#This Row],[Time]]),DAY(UsageTable[[#This Row],[Time]])),Holidays[Date],1,FALSE()))))</f>
        <v>0</v>
      </c>
      <c r="I21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1.06</v>
      </c>
      <c r="K21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1" spans="2:11" x14ac:dyDescent="0.3">
      <c r="B2111" s="26">
        <v>44201</v>
      </c>
      <c r="C2111" s="33">
        <v>44201.708333333336</v>
      </c>
      <c r="D2111" s="28">
        <v>2.4700000000000002</v>
      </c>
      <c r="E2111" s="15"/>
      <c r="F2111" s="15"/>
      <c r="G2111" s="36" t="str">
        <f>TEXT(UsageTable[[#This Row],[Time]],"mm-dd")</f>
        <v>01-05</v>
      </c>
      <c r="H2111" s="36" t="b" cm="1">
        <f t="array" ref="H2111">OR(WEEKDAY(UsageTable[[#This Row],[Time]])={1,7},NOT(ISERROR(VLOOKUP(DATE(YEAR(UsageTable[[#This Row],[Time]]),MONTH(UsageTable[[#This Row],[Time]]),DAY(UsageTable[[#This Row],[Time]])),Holidays[Date],1,FALSE()))))</f>
        <v>0</v>
      </c>
      <c r="I21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2.4700000000000002</v>
      </c>
    </row>
    <row r="2112" spans="2:11" x14ac:dyDescent="0.3">
      <c r="B2112" s="29">
        <v>44201</v>
      </c>
      <c r="C2112" s="34">
        <v>44201.75</v>
      </c>
      <c r="D2112" s="31">
        <v>4.0999999999999996</v>
      </c>
      <c r="E2112" s="15"/>
      <c r="F2112" s="15"/>
      <c r="G2112" s="36" t="str">
        <f>TEXT(UsageTable[[#This Row],[Time]],"mm-dd")</f>
        <v>01-05</v>
      </c>
      <c r="H2112" s="36" t="b" cm="1">
        <f t="array" ref="H2112">OR(WEEKDAY(UsageTable[[#This Row],[Time]])={1,7},NOT(ISERROR(VLOOKUP(DATE(YEAR(UsageTable[[#This Row],[Time]]),MONTH(UsageTable[[#This Row],[Time]]),DAY(UsageTable[[#This Row],[Time]])),Holidays[Date],1,FALSE()))))</f>
        <v>0</v>
      </c>
      <c r="I21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4.0999999999999996</v>
      </c>
    </row>
    <row r="2113" spans="2:11" x14ac:dyDescent="0.3">
      <c r="B2113" s="26">
        <v>44201</v>
      </c>
      <c r="C2113" s="33">
        <v>44201.791666666664</v>
      </c>
      <c r="D2113" s="28">
        <v>1.39</v>
      </c>
      <c r="E2113" s="15"/>
      <c r="F2113" s="15"/>
      <c r="G2113" s="36" t="str">
        <f>TEXT(UsageTable[[#This Row],[Time]],"mm-dd")</f>
        <v>01-05</v>
      </c>
      <c r="H2113" s="36" t="b" cm="1">
        <f t="array" ref="H2113">OR(WEEKDAY(UsageTable[[#This Row],[Time]])={1,7},NOT(ISERROR(VLOOKUP(DATE(YEAR(UsageTable[[#This Row],[Time]]),MONTH(UsageTable[[#This Row],[Time]]),DAY(UsageTable[[#This Row],[Time]])),Holidays[Date],1,FALSE()))))</f>
        <v>0</v>
      </c>
      <c r="I21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21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4" spans="2:11" x14ac:dyDescent="0.3">
      <c r="B2114" s="29">
        <v>44201</v>
      </c>
      <c r="C2114" s="34">
        <v>44201.833333333336</v>
      </c>
      <c r="D2114" s="31">
        <v>1</v>
      </c>
      <c r="E2114" s="15"/>
      <c r="F2114" s="15"/>
      <c r="G2114" s="36" t="str">
        <f>TEXT(UsageTable[[#This Row],[Time]],"mm-dd")</f>
        <v>01-05</v>
      </c>
      <c r="H2114" s="36" t="b" cm="1">
        <f t="array" ref="H2114">OR(WEEKDAY(UsageTable[[#This Row],[Time]])={1,7},NOT(ISERROR(VLOOKUP(DATE(YEAR(UsageTable[[#This Row],[Time]]),MONTH(UsageTable[[#This Row],[Time]]),DAY(UsageTable[[#This Row],[Time]])),Holidays[Date],1,FALSE()))))</f>
        <v>0</v>
      </c>
      <c r="I21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1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5" spans="2:11" x14ac:dyDescent="0.3">
      <c r="B2115" s="26">
        <v>44201</v>
      </c>
      <c r="C2115" s="33">
        <v>44201.875</v>
      </c>
      <c r="D2115" s="28">
        <v>0.59</v>
      </c>
      <c r="E2115" s="15"/>
      <c r="F2115" s="15"/>
      <c r="G2115" s="36" t="str">
        <f>TEXT(UsageTable[[#This Row],[Time]],"mm-dd")</f>
        <v>01-05</v>
      </c>
      <c r="H2115" s="36" t="b" cm="1">
        <f t="array" ref="H2115">OR(WEEKDAY(UsageTable[[#This Row],[Time]])={1,7},NOT(ISERROR(VLOOKUP(DATE(YEAR(UsageTable[[#This Row],[Time]]),MONTH(UsageTable[[#This Row],[Time]]),DAY(UsageTable[[#This Row],[Time]])),Holidays[Date],1,FALSE()))))</f>
        <v>0</v>
      </c>
      <c r="I21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21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6" spans="2:11" x14ac:dyDescent="0.3">
      <c r="B2116" s="29">
        <v>44201</v>
      </c>
      <c r="C2116" s="34">
        <v>44201.916666666664</v>
      </c>
      <c r="D2116" s="31">
        <v>2.8</v>
      </c>
      <c r="E2116" s="15"/>
      <c r="F2116" s="15"/>
      <c r="G2116" s="36" t="str">
        <f>TEXT(UsageTable[[#This Row],[Time]],"mm-dd")</f>
        <v>01-05</v>
      </c>
      <c r="H2116" s="36" t="b" cm="1">
        <f t="array" ref="H2116">OR(WEEKDAY(UsageTable[[#This Row],[Time]])={1,7},NOT(ISERROR(VLOOKUP(DATE(YEAR(UsageTable[[#This Row],[Time]]),MONTH(UsageTable[[#This Row],[Time]]),DAY(UsageTable[[#This Row],[Time]])),Holidays[Date],1,FALSE()))))</f>
        <v>0</v>
      </c>
      <c r="I21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v>
      </c>
      <c r="J21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7" spans="2:11" x14ac:dyDescent="0.3">
      <c r="B2117" s="26">
        <v>44201</v>
      </c>
      <c r="C2117" s="33">
        <v>44201.958333333336</v>
      </c>
      <c r="D2117" s="28">
        <v>5.14</v>
      </c>
      <c r="E2117" s="15"/>
      <c r="F2117" s="15"/>
      <c r="G2117" s="36" t="str">
        <f>TEXT(UsageTable[[#This Row],[Time]],"mm-dd")</f>
        <v>01-05</v>
      </c>
      <c r="H2117" s="36" t="b" cm="1">
        <f t="array" ref="H2117">OR(WEEKDAY(UsageTable[[#This Row],[Time]])={1,7},NOT(ISERROR(VLOOKUP(DATE(YEAR(UsageTable[[#This Row],[Time]]),MONTH(UsageTable[[#This Row],[Time]]),DAY(UsageTable[[#This Row],[Time]])),Holidays[Date],1,FALSE()))))</f>
        <v>0</v>
      </c>
      <c r="I21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5.14</v>
      </c>
      <c r="J21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8" spans="2:11" x14ac:dyDescent="0.3">
      <c r="B2118" s="29">
        <v>44202</v>
      </c>
      <c r="C2118" s="34">
        <v>44202</v>
      </c>
      <c r="D2118" s="31">
        <v>1.75</v>
      </c>
      <c r="E2118" s="15"/>
      <c r="F2118" s="15"/>
      <c r="G2118" s="36" t="str">
        <f>TEXT(UsageTable[[#This Row],[Time]],"mm-dd")</f>
        <v>01-06</v>
      </c>
      <c r="H2118" s="36" t="b" cm="1">
        <f t="array" ref="H2118">OR(WEEKDAY(UsageTable[[#This Row],[Time]])={1,7},NOT(ISERROR(VLOOKUP(DATE(YEAR(UsageTable[[#This Row],[Time]]),MONTH(UsageTable[[#This Row],[Time]]),DAY(UsageTable[[#This Row],[Time]])),Holidays[Date],1,FALSE()))))</f>
        <v>0</v>
      </c>
      <c r="I21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21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19" spans="2:11" x14ac:dyDescent="0.3">
      <c r="B2119" s="26">
        <v>44202</v>
      </c>
      <c r="C2119" s="33">
        <v>44202.041666666664</v>
      </c>
      <c r="D2119" s="28">
        <v>0.39</v>
      </c>
      <c r="E2119" s="15"/>
      <c r="F2119" s="15"/>
      <c r="G2119" s="36" t="str">
        <f>TEXT(UsageTable[[#This Row],[Time]],"mm-dd")</f>
        <v>01-06</v>
      </c>
      <c r="H2119" s="36" t="b" cm="1">
        <f t="array" ref="H2119">OR(WEEKDAY(UsageTable[[#This Row],[Time]])={1,7},NOT(ISERROR(VLOOKUP(DATE(YEAR(UsageTable[[#This Row],[Time]]),MONTH(UsageTable[[#This Row],[Time]]),DAY(UsageTable[[#This Row],[Time]])),Holidays[Date],1,FALSE()))))</f>
        <v>0</v>
      </c>
      <c r="I21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1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0" spans="2:11" x14ac:dyDescent="0.3">
      <c r="B2120" s="29">
        <v>44202</v>
      </c>
      <c r="C2120" s="34">
        <v>44202.083333333336</v>
      </c>
      <c r="D2120" s="31">
        <v>1.02</v>
      </c>
      <c r="E2120" s="15"/>
      <c r="F2120" s="15"/>
      <c r="G2120" s="36" t="str">
        <f>TEXT(UsageTable[[#This Row],[Time]],"mm-dd")</f>
        <v>01-06</v>
      </c>
      <c r="H2120" s="36" t="b" cm="1">
        <f t="array" ref="H2120">OR(WEEKDAY(UsageTable[[#This Row],[Time]])={1,7},NOT(ISERROR(VLOOKUP(DATE(YEAR(UsageTable[[#This Row],[Time]]),MONTH(UsageTable[[#This Row],[Time]]),DAY(UsageTable[[#This Row],[Time]])),Holidays[Date],1,FALSE()))))</f>
        <v>0</v>
      </c>
      <c r="I21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21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1" spans="2:11" x14ac:dyDescent="0.3">
      <c r="B2121" s="26">
        <v>44202</v>
      </c>
      <c r="C2121" s="33">
        <v>44202.125</v>
      </c>
      <c r="D2121" s="28">
        <v>0.37</v>
      </c>
      <c r="E2121" s="15"/>
      <c r="F2121" s="15"/>
      <c r="G2121" s="36" t="str">
        <f>TEXT(UsageTable[[#This Row],[Time]],"mm-dd")</f>
        <v>01-06</v>
      </c>
      <c r="H2121" s="36" t="b" cm="1">
        <f t="array" ref="H2121">OR(WEEKDAY(UsageTable[[#This Row],[Time]])={1,7},NOT(ISERROR(VLOOKUP(DATE(YEAR(UsageTable[[#This Row],[Time]]),MONTH(UsageTable[[#This Row],[Time]]),DAY(UsageTable[[#This Row],[Time]])),Holidays[Date],1,FALSE()))))</f>
        <v>0</v>
      </c>
      <c r="I21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1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2" spans="2:11" x14ac:dyDescent="0.3">
      <c r="B2122" s="29">
        <v>44202</v>
      </c>
      <c r="C2122" s="34">
        <v>44202.166666666664</v>
      </c>
      <c r="D2122" s="31">
        <v>0.32</v>
      </c>
      <c r="E2122" s="15"/>
      <c r="F2122" s="15"/>
      <c r="G2122" s="36" t="str">
        <f>TEXT(UsageTable[[#This Row],[Time]],"mm-dd")</f>
        <v>01-06</v>
      </c>
      <c r="H2122" s="36" t="b" cm="1">
        <f t="array" ref="H2122">OR(WEEKDAY(UsageTable[[#This Row],[Time]])={1,7},NOT(ISERROR(VLOOKUP(DATE(YEAR(UsageTable[[#This Row],[Time]]),MONTH(UsageTable[[#This Row],[Time]]),DAY(UsageTable[[#This Row],[Time]])),Holidays[Date],1,FALSE()))))</f>
        <v>0</v>
      </c>
      <c r="I21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1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3" spans="2:11" x14ac:dyDescent="0.3">
      <c r="B2123" s="26">
        <v>44202</v>
      </c>
      <c r="C2123" s="33">
        <v>44202.208333333336</v>
      </c>
      <c r="D2123" s="28">
        <v>0.93</v>
      </c>
      <c r="E2123" s="15"/>
      <c r="F2123" s="15"/>
      <c r="G2123" s="36" t="str">
        <f>TEXT(UsageTable[[#This Row],[Time]],"mm-dd")</f>
        <v>01-06</v>
      </c>
      <c r="H2123" s="36" t="b" cm="1">
        <f t="array" ref="H2123">OR(WEEKDAY(UsageTable[[#This Row],[Time]])={1,7},NOT(ISERROR(VLOOKUP(DATE(YEAR(UsageTable[[#This Row],[Time]]),MONTH(UsageTable[[#This Row],[Time]]),DAY(UsageTable[[#This Row],[Time]])),Holidays[Date],1,FALSE()))))</f>
        <v>0</v>
      </c>
      <c r="I21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21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4" spans="2:11" x14ac:dyDescent="0.3">
      <c r="B2124" s="29">
        <v>44202</v>
      </c>
      <c r="C2124" s="34">
        <v>44202.25</v>
      </c>
      <c r="D2124" s="31">
        <v>1.27</v>
      </c>
      <c r="E2124" s="15"/>
      <c r="F2124" s="15"/>
      <c r="G2124" s="36" t="str">
        <f>TEXT(UsageTable[[#This Row],[Time]],"mm-dd")</f>
        <v>01-06</v>
      </c>
      <c r="H2124" s="36" t="b" cm="1">
        <f t="array" ref="H2124">OR(WEEKDAY(UsageTable[[#This Row],[Time]])={1,7},NOT(ISERROR(VLOOKUP(DATE(YEAR(UsageTable[[#This Row],[Time]]),MONTH(UsageTable[[#This Row],[Time]]),DAY(UsageTable[[#This Row],[Time]])),Holidays[Date],1,FALSE()))))</f>
        <v>0</v>
      </c>
      <c r="I21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21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25" spans="2:11" x14ac:dyDescent="0.3">
      <c r="B2125" s="26">
        <v>44202</v>
      </c>
      <c r="C2125" s="33">
        <v>44202.291666666664</v>
      </c>
      <c r="D2125" s="28">
        <v>2.19</v>
      </c>
      <c r="E2125" s="15"/>
      <c r="F2125" s="15"/>
      <c r="G2125" s="36" t="str">
        <f>TEXT(UsageTable[[#This Row],[Time]],"mm-dd")</f>
        <v>01-06</v>
      </c>
      <c r="H2125" s="36" t="b" cm="1">
        <f t="array" ref="H2125">OR(WEEKDAY(UsageTable[[#This Row],[Time]])={1,7},NOT(ISERROR(VLOOKUP(DATE(YEAR(UsageTable[[#This Row],[Time]]),MONTH(UsageTable[[#This Row],[Time]]),DAY(UsageTable[[#This Row],[Time]])),Holidays[Date],1,FALSE()))))</f>
        <v>0</v>
      </c>
      <c r="I21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2.19</v>
      </c>
    </row>
    <row r="2126" spans="2:11" x14ac:dyDescent="0.3">
      <c r="B2126" s="29">
        <v>44202</v>
      </c>
      <c r="C2126" s="34">
        <v>44202.333333333336</v>
      </c>
      <c r="D2126" s="31">
        <v>2.19</v>
      </c>
      <c r="E2126" s="15"/>
      <c r="F2126" s="15"/>
      <c r="G2126" s="36" t="str">
        <f>TEXT(UsageTable[[#This Row],[Time]],"mm-dd")</f>
        <v>01-06</v>
      </c>
      <c r="H2126" s="36" t="b" cm="1">
        <f t="array" ref="H2126">OR(WEEKDAY(UsageTable[[#This Row],[Time]])={1,7},NOT(ISERROR(VLOOKUP(DATE(YEAR(UsageTable[[#This Row],[Time]]),MONTH(UsageTable[[#This Row],[Time]]),DAY(UsageTable[[#This Row],[Time]])),Holidays[Date],1,FALSE()))))</f>
        <v>0</v>
      </c>
      <c r="I21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2.19</v>
      </c>
    </row>
    <row r="2127" spans="2:11" x14ac:dyDescent="0.3">
      <c r="B2127" s="26">
        <v>44202</v>
      </c>
      <c r="C2127" s="33">
        <v>44202.375</v>
      </c>
      <c r="D2127" s="28">
        <v>2.5</v>
      </c>
      <c r="E2127" s="15"/>
      <c r="F2127" s="15"/>
      <c r="G2127" s="36" t="str">
        <f>TEXT(UsageTable[[#This Row],[Time]],"mm-dd")</f>
        <v>01-06</v>
      </c>
      <c r="H2127" s="36" t="b" cm="1">
        <f t="array" ref="H2127">OR(WEEKDAY(UsageTable[[#This Row],[Time]])={1,7},NOT(ISERROR(VLOOKUP(DATE(YEAR(UsageTable[[#This Row],[Time]]),MONTH(UsageTable[[#This Row],[Time]]),DAY(UsageTable[[#This Row],[Time]])),Holidays[Date],1,FALSE()))))</f>
        <v>0</v>
      </c>
      <c r="I21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v>
      </c>
    </row>
    <row r="2128" spans="2:11" x14ac:dyDescent="0.3">
      <c r="B2128" s="29">
        <v>44202</v>
      </c>
      <c r="C2128" s="34">
        <v>44202.416666666664</v>
      </c>
      <c r="D2128" s="31">
        <v>1.78</v>
      </c>
      <c r="E2128" s="15"/>
      <c r="F2128" s="15"/>
      <c r="G2128" s="36" t="str">
        <f>TEXT(UsageTable[[#This Row],[Time]],"mm-dd")</f>
        <v>01-06</v>
      </c>
      <c r="H2128" s="36" t="b" cm="1">
        <f t="array" ref="H2128">OR(WEEKDAY(UsageTable[[#This Row],[Time]])={1,7},NOT(ISERROR(VLOOKUP(DATE(YEAR(UsageTable[[#This Row],[Time]]),MONTH(UsageTable[[#This Row],[Time]]),DAY(UsageTable[[#This Row],[Time]])),Holidays[Date],1,FALSE()))))</f>
        <v>0</v>
      </c>
      <c r="I21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1.78</v>
      </c>
    </row>
    <row r="2129" spans="2:11" x14ac:dyDescent="0.3">
      <c r="B2129" s="26">
        <v>44202</v>
      </c>
      <c r="C2129" s="33">
        <v>44202.458333333336</v>
      </c>
      <c r="D2129" s="28">
        <v>2.12</v>
      </c>
      <c r="E2129" s="15"/>
      <c r="F2129" s="15"/>
      <c r="G2129" s="36" t="str">
        <f>TEXT(UsageTable[[#This Row],[Time]],"mm-dd")</f>
        <v>01-06</v>
      </c>
      <c r="H2129" s="36" t="b" cm="1">
        <f t="array" ref="H2129">OR(WEEKDAY(UsageTable[[#This Row],[Time]])={1,7},NOT(ISERROR(VLOOKUP(DATE(YEAR(UsageTable[[#This Row],[Time]]),MONTH(UsageTable[[#This Row],[Time]]),DAY(UsageTable[[#This Row],[Time]])),Holidays[Date],1,FALSE()))))</f>
        <v>0</v>
      </c>
      <c r="I21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2.12</v>
      </c>
      <c r="K21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0" spans="2:11" x14ac:dyDescent="0.3">
      <c r="B2130" s="29">
        <v>44202</v>
      </c>
      <c r="C2130" s="34">
        <v>44202.5</v>
      </c>
      <c r="D2130" s="31">
        <v>1.75</v>
      </c>
      <c r="E2130" s="15"/>
      <c r="F2130" s="15"/>
      <c r="G2130" s="36" t="str">
        <f>TEXT(UsageTable[[#This Row],[Time]],"mm-dd")</f>
        <v>01-06</v>
      </c>
      <c r="H2130" s="36" t="b" cm="1">
        <f t="array" ref="H2130">OR(WEEKDAY(UsageTable[[#This Row],[Time]])={1,7},NOT(ISERROR(VLOOKUP(DATE(YEAR(UsageTable[[#This Row],[Time]]),MONTH(UsageTable[[#This Row],[Time]]),DAY(UsageTable[[#This Row],[Time]])),Holidays[Date],1,FALSE()))))</f>
        <v>0</v>
      </c>
      <c r="I21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21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1" spans="2:11" x14ac:dyDescent="0.3">
      <c r="B2131" s="26">
        <v>44202</v>
      </c>
      <c r="C2131" s="33">
        <v>44202.541666666664</v>
      </c>
      <c r="D2131" s="28">
        <v>2.36</v>
      </c>
      <c r="E2131" s="15"/>
      <c r="F2131" s="15"/>
      <c r="G2131" s="36" t="str">
        <f>TEXT(UsageTable[[#This Row],[Time]],"mm-dd")</f>
        <v>01-06</v>
      </c>
      <c r="H2131" s="36" t="b" cm="1">
        <f t="array" ref="H2131">OR(WEEKDAY(UsageTable[[#This Row],[Time]])={1,7},NOT(ISERROR(VLOOKUP(DATE(YEAR(UsageTable[[#This Row],[Time]]),MONTH(UsageTable[[#This Row],[Time]]),DAY(UsageTable[[#This Row],[Time]])),Holidays[Date],1,FALSE()))))</f>
        <v>0</v>
      </c>
      <c r="I21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2.36</v>
      </c>
      <c r="K21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2" spans="2:11" x14ac:dyDescent="0.3">
      <c r="B2132" s="29">
        <v>44202</v>
      </c>
      <c r="C2132" s="34">
        <v>44202.583333333336</v>
      </c>
      <c r="D2132" s="31">
        <v>2.2799999999999998</v>
      </c>
      <c r="E2132" s="15"/>
      <c r="F2132" s="15"/>
      <c r="G2132" s="36" t="str">
        <f>TEXT(UsageTable[[#This Row],[Time]],"mm-dd")</f>
        <v>01-06</v>
      </c>
      <c r="H2132" s="36" t="b" cm="1">
        <f t="array" ref="H2132">OR(WEEKDAY(UsageTable[[#This Row],[Time]])={1,7},NOT(ISERROR(VLOOKUP(DATE(YEAR(UsageTable[[#This Row],[Time]]),MONTH(UsageTable[[#This Row],[Time]]),DAY(UsageTable[[#This Row],[Time]])),Holidays[Date],1,FALSE()))))</f>
        <v>0</v>
      </c>
      <c r="I21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2.2799999999999998</v>
      </c>
      <c r="K21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3" spans="2:11" x14ac:dyDescent="0.3">
      <c r="B2133" s="26">
        <v>44202</v>
      </c>
      <c r="C2133" s="33">
        <v>44202.625</v>
      </c>
      <c r="D2133" s="28">
        <v>2.12</v>
      </c>
      <c r="E2133" s="15"/>
      <c r="F2133" s="15"/>
      <c r="G2133" s="36" t="str">
        <f>TEXT(UsageTable[[#This Row],[Time]],"mm-dd")</f>
        <v>01-06</v>
      </c>
      <c r="H2133" s="36" t="b" cm="1">
        <f t="array" ref="H2133">OR(WEEKDAY(UsageTable[[#This Row],[Time]])={1,7},NOT(ISERROR(VLOOKUP(DATE(YEAR(UsageTable[[#This Row],[Time]]),MONTH(UsageTable[[#This Row],[Time]]),DAY(UsageTable[[#This Row],[Time]])),Holidays[Date],1,FALSE()))))</f>
        <v>0</v>
      </c>
      <c r="I21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2.12</v>
      </c>
      <c r="K21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4" spans="2:11" x14ac:dyDescent="0.3">
      <c r="B2134" s="29">
        <v>44202</v>
      </c>
      <c r="C2134" s="34">
        <v>44202.666666666664</v>
      </c>
      <c r="D2134" s="31">
        <v>2.78</v>
      </c>
      <c r="E2134" s="15"/>
      <c r="F2134" s="15"/>
      <c r="G2134" s="36" t="str">
        <f>TEXT(UsageTable[[#This Row],[Time]],"mm-dd")</f>
        <v>01-06</v>
      </c>
      <c r="H2134" s="36" t="b" cm="1">
        <f t="array" ref="H2134">OR(WEEKDAY(UsageTable[[#This Row],[Time]])={1,7},NOT(ISERROR(VLOOKUP(DATE(YEAR(UsageTable[[#This Row],[Time]]),MONTH(UsageTable[[#This Row],[Time]]),DAY(UsageTable[[#This Row],[Time]])),Holidays[Date],1,FALSE()))))</f>
        <v>0</v>
      </c>
      <c r="I21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2.78</v>
      </c>
      <c r="K21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5" spans="2:11" x14ac:dyDescent="0.3">
      <c r="B2135" s="26">
        <v>44202</v>
      </c>
      <c r="C2135" s="33">
        <v>44202.708333333336</v>
      </c>
      <c r="D2135" s="28">
        <v>3.77</v>
      </c>
      <c r="E2135" s="15"/>
      <c r="F2135" s="15"/>
      <c r="G2135" s="36" t="str">
        <f>TEXT(UsageTable[[#This Row],[Time]],"mm-dd")</f>
        <v>01-06</v>
      </c>
      <c r="H2135" s="36" t="b" cm="1">
        <f t="array" ref="H2135">OR(WEEKDAY(UsageTable[[#This Row],[Time]])={1,7},NOT(ISERROR(VLOOKUP(DATE(YEAR(UsageTable[[#This Row],[Time]]),MONTH(UsageTable[[#This Row],[Time]]),DAY(UsageTable[[#This Row],[Time]])),Holidays[Date],1,FALSE()))))</f>
        <v>0</v>
      </c>
      <c r="I21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3.77</v>
      </c>
    </row>
    <row r="2136" spans="2:11" x14ac:dyDescent="0.3">
      <c r="B2136" s="29">
        <v>44202</v>
      </c>
      <c r="C2136" s="34">
        <v>44202.75</v>
      </c>
      <c r="D2136" s="31">
        <v>1.95</v>
      </c>
      <c r="E2136" s="15"/>
      <c r="F2136" s="15"/>
      <c r="G2136" s="36" t="str">
        <f>TEXT(UsageTable[[#This Row],[Time]],"mm-dd")</f>
        <v>01-06</v>
      </c>
      <c r="H2136" s="36" t="b" cm="1">
        <f t="array" ref="H2136">OR(WEEKDAY(UsageTable[[#This Row],[Time]])={1,7},NOT(ISERROR(VLOOKUP(DATE(YEAR(UsageTable[[#This Row],[Time]]),MONTH(UsageTable[[#This Row],[Time]]),DAY(UsageTable[[#This Row],[Time]])),Holidays[Date],1,FALSE()))))</f>
        <v>0</v>
      </c>
      <c r="I21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1.95</v>
      </c>
    </row>
    <row r="2137" spans="2:11" x14ac:dyDescent="0.3">
      <c r="B2137" s="26">
        <v>44202</v>
      </c>
      <c r="C2137" s="33">
        <v>44202.791666666664</v>
      </c>
      <c r="D2137" s="28">
        <v>2.91</v>
      </c>
      <c r="E2137" s="15"/>
      <c r="F2137" s="15"/>
      <c r="G2137" s="36" t="str">
        <f>TEXT(UsageTable[[#This Row],[Time]],"mm-dd")</f>
        <v>01-06</v>
      </c>
      <c r="H2137" s="36" t="b" cm="1">
        <f t="array" ref="H2137">OR(WEEKDAY(UsageTable[[#This Row],[Time]])={1,7},NOT(ISERROR(VLOOKUP(DATE(YEAR(UsageTable[[#This Row],[Time]]),MONTH(UsageTable[[#This Row],[Time]]),DAY(UsageTable[[#This Row],[Time]])),Holidays[Date],1,FALSE()))))</f>
        <v>0</v>
      </c>
      <c r="I21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21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8" spans="2:11" x14ac:dyDescent="0.3">
      <c r="B2138" s="29">
        <v>44202</v>
      </c>
      <c r="C2138" s="34">
        <v>44202.833333333336</v>
      </c>
      <c r="D2138" s="31">
        <v>1.58</v>
      </c>
      <c r="E2138" s="15"/>
      <c r="F2138" s="15"/>
      <c r="G2138" s="36" t="str">
        <f>TEXT(UsageTable[[#This Row],[Time]],"mm-dd")</f>
        <v>01-06</v>
      </c>
      <c r="H2138" s="36" t="b" cm="1">
        <f t="array" ref="H2138">OR(WEEKDAY(UsageTable[[#This Row],[Time]])={1,7},NOT(ISERROR(VLOOKUP(DATE(YEAR(UsageTable[[#This Row],[Time]]),MONTH(UsageTable[[#This Row],[Time]]),DAY(UsageTable[[#This Row],[Time]])),Holidays[Date],1,FALSE()))))</f>
        <v>0</v>
      </c>
      <c r="I21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21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39" spans="2:11" x14ac:dyDescent="0.3">
      <c r="B2139" s="26">
        <v>44202</v>
      </c>
      <c r="C2139" s="33">
        <v>44202.875</v>
      </c>
      <c r="D2139" s="28">
        <v>0.73</v>
      </c>
      <c r="E2139" s="15"/>
      <c r="F2139" s="15"/>
      <c r="G2139" s="36" t="str">
        <f>TEXT(UsageTable[[#This Row],[Time]],"mm-dd")</f>
        <v>01-06</v>
      </c>
      <c r="H2139" s="36" t="b" cm="1">
        <f t="array" ref="H2139">OR(WEEKDAY(UsageTable[[#This Row],[Time]])={1,7},NOT(ISERROR(VLOOKUP(DATE(YEAR(UsageTable[[#This Row],[Time]]),MONTH(UsageTable[[#This Row],[Time]]),DAY(UsageTable[[#This Row],[Time]])),Holidays[Date],1,FALSE()))))</f>
        <v>0</v>
      </c>
      <c r="I21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1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0" spans="2:11" x14ac:dyDescent="0.3">
      <c r="B2140" s="29">
        <v>44202</v>
      </c>
      <c r="C2140" s="34">
        <v>44202.916666666664</v>
      </c>
      <c r="D2140" s="31">
        <v>0.95</v>
      </c>
      <c r="E2140" s="15"/>
      <c r="F2140" s="15"/>
      <c r="G2140" s="36" t="str">
        <f>TEXT(UsageTable[[#This Row],[Time]],"mm-dd")</f>
        <v>01-06</v>
      </c>
      <c r="H2140" s="36" t="b" cm="1">
        <f t="array" ref="H2140">OR(WEEKDAY(UsageTable[[#This Row],[Time]])={1,7},NOT(ISERROR(VLOOKUP(DATE(YEAR(UsageTable[[#This Row],[Time]]),MONTH(UsageTable[[#This Row],[Time]]),DAY(UsageTable[[#This Row],[Time]])),Holidays[Date],1,FALSE()))))</f>
        <v>0</v>
      </c>
      <c r="I21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21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1" spans="2:11" x14ac:dyDescent="0.3">
      <c r="B2141" s="26">
        <v>44202</v>
      </c>
      <c r="C2141" s="33">
        <v>44202.958333333336</v>
      </c>
      <c r="D2141" s="28">
        <v>0.92</v>
      </c>
      <c r="E2141" s="15"/>
      <c r="F2141" s="15"/>
      <c r="G2141" s="36" t="str">
        <f>TEXT(UsageTable[[#This Row],[Time]],"mm-dd")</f>
        <v>01-06</v>
      </c>
      <c r="H2141" s="36" t="b" cm="1">
        <f t="array" ref="H2141">OR(WEEKDAY(UsageTable[[#This Row],[Time]])={1,7},NOT(ISERROR(VLOOKUP(DATE(YEAR(UsageTable[[#This Row],[Time]]),MONTH(UsageTable[[#This Row],[Time]]),DAY(UsageTable[[#This Row],[Time]])),Holidays[Date],1,FALSE()))))</f>
        <v>0</v>
      </c>
      <c r="I21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1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2" spans="2:11" x14ac:dyDescent="0.3">
      <c r="B2142" s="29">
        <v>44203</v>
      </c>
      <c r="C2142" s="34">
        <v>44203</v>
      </c>
      <c r="D2142" s="31">
        <v>0.33</v>
      </c>
      <c r="E2142" s="15"/>
      <c r="F2142" s="15"/>
      <c r="G2142" s="36" t="str">
        <f>TEXT(UsageTable[[#This Row],[Time]],"mm-dd")</f>
        <v>01-07</v>
      </c>
      <c r="H2142" s="36" t="b" cm="1">
        <f t="array" ref="H2142">OR(WEEKDAY(UsageTable[[#This Row],[Time]])={1,7},NOT(ISERROR(VLOOKUP(DATE(YEAR(UsageTable[[#This Row],[Time]]),MONTH(UsageTable[[#This Row],[Time]]),DAY(UsageTable[[#This Row],[Time]])),Holidays[Date],1,FALSE()))))</f>
        <v>0</v>
      </c>
      <c r="I21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1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3" spans="2:11" x14ac:dyDescent="0.3">
      <c r="B2143" s="26">
        <v>44203</v>
      </c>
      <c r="C2143" s="33">
        <v>44203.041666666664</v>
      </c>
      <c r="D2143" s="28">
        <v>0.43</v>
      </c>
      <c r="E2143" s="15"/>
      <c r="F2143" s="15"/>
      <c r="G2143" s="36" t="str">
        <f>TEXT(UsageTable[[#This Row],[Time]],"mm-dd")</f>
        <v>01-07</v>
      </c>
      <c r="H2143" s="36" t="b" cm="1">
        <f t="array" ref="H2143">OR(WEEKDAY(UsageTable[[#This Row],[Time]])={1,7},NOT(ISERROR(VLOOKUP(DATE(YEAR(UsageTable[[#This Row],[Time]]),MONTH(UsageTable[[#This Row],[Time]]),DAY(UsageTable[[#This Row],[Time]])),Holidays[Date],1,FALSE()))))</f>
        <v>0</v>
      </c>
      <c r="I21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21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4" spans="2:11" x14ac:dyDescent="0.3">
      <c r="B2144" s="29">
        <v>44203</v>
      </c>
      <c r="C2144" s="34">
        <v>44203.083333333336</v>
      </c>
      <c r="D2144" s="31">
        <v>0.71</v>
      </c>
      <c r="E2144" s="15"/>
      <c r="F2144" s="15"/>
      <c r="G2144" s="36" t="str">
        <f>TEXT(UsageTable[[#This Row],[Time]],"mm-dd")</f>
        <v>01-07</v>
      </c>
      <c r="H2144" s="36" t="b" cm="1">
        <f t="array" ref="H2144">OR(WEEKDAY(UsageTable[[#This Row],[Time]])={1,7},NOT(ISERROR(VLOOKUP(DATE(YEAR(UsageTable[[#This Row],[Time]]),MONTH(UsageTable[[#This Row],[Time]]),DAY(UsageTable[[#This Row],[Time]])),Holidays[Date],1,FALSE()))))</f>
        <v>0</v>
      </c>
      <c r="I21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21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5" spans="2:11" x14ac:dyDescent="0.3">
      <c r="B2145" s="26">
        <v>44203</v>
      </c>
      <c r="C2145" s="33">
        <v>44203.125</v>
      </c>
      <c r="D2145" s="28">
        <v>0.42</v>
      </c>
      <c r="E2145" s="15"/>
      <c r="F2145" s="15"/>
      <c r="G2145" s="36" t="str">
        <f>TEXT(UsageTable[[#This Row],[Time]],"mm-dd")</f>
        <v>01-07</v>
      </c>
      <c r="H2145" s="36" t="b" cm="1">
        <f t="array" ref="H2145">OR(WEEKDAY(UsageTable[[#This Row],[Time]])={1,7},NOT(ISERROR(VLOOKUP(DATE(YEAR(UsageTable[[#This Row],[Time]]),MONTH(UsageTable[[#This Row],[Time]]),DAY(UsageTable[[#This Row],[Time]])),Holidays[Date],1,FALSE()))))</f>
        <v>0</v>
      </c>
      <c r="I21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1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6" spans="2:11" x14ac:dyDescent="0.3">
      <c r="B2146" s="29">
        <v>44203</v>
      </c>
      <c r="C2146" s="34">
        <v>44203.166666666664</v>
      </c>
      <c r="D2146" s="31">
        <v>0.31</v>
      </c>
      <c r="E2146" s="15"/>
      <c r="F2146" s="15"/>
      <c r="G2146" s="36" t="str">
        <f>TEXT(UsageTable[[#This Row],[Time]],"mm-dd")</f>
        <v>01-07</v>
      </c>
      <c r="H2146" s="36" t="b" cm="1">
        <f t="array" ref="H2146">OR(WEEKDAY(UsageTable[[#This Row],[Time]])={1,7},NOT(ISERROR(VLOOKUP(DATE(YEAR(UsageTable[[#This Row],[Time]]),MONTH(UsageTable[[#This Row],[Time]]),DAY(UsageTable[[#This Row],[Time]])),Holidays[Date],1,FALSE()))))</f>
        <v>0</v>
      </c>
      <c r="I21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1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7" spans="2:11" x14ac:dyDescent="0.3">
      <c r="B2147" s="26">
        <v>44203</v>
      </c>
      <c r="C2147" s="33">
        <v>44203.208333333336</v>
      </c>
      <c r="D2147" s="28">
        <v>1.33</v>
      </c>
      <c r="E2147" s="15"/>
      <c r="F2147" s="15"/>
      <c r="G2147" s="36" t="str">
        <f>TEXT(UsageTable[[#This Row],[Time]],"mm-dd")</f>
        <v>01-07</v>
      </c>
      <c r="H2147" s="36" t="b" cm="1">
        <f t="array" ref="H2147">OR(WEEKDAY(UsageTable[[#This Row],[Time]])={1,7},NOT(ISERROR(VLOOKUP(DATE(YEAR(UsageTable[[#This Row],[Time]]),MONTH(UsageTable[[#This Row],[Time]]),DAY(UsageTable[[#This Row],[Time]])),Holidays[Date],1,FALSE()))))</f>
        <v>0</v>
      </c>
      <c r="I21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21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8" spans="2:11" x14ac:dyDescent="0.3">
      <c r="B2148" s="29">
        <v>44203</v>
      </c>
      <c r="C2148" s="34">
        <v>44203.25</v>
      </c>
      <c r="D2148" s="31">
        <v>1.36</v>
      </c>
      <c r="E2148" s="15"/>
      <c r="F2148" s="15"/>
      <c r="G2148" s="36" t="str">
        <f>TEXT(UsageTable[[#This Row],[Time]],"mm-dd")</f>
        <v>01-07</v>
      </c>
      <c r="H2148" s="36" t="b" cm="1">
        <f t="array" ref="H2148">OR(WEEKDAY(UsageTable[[#This Row],[Time]])={1,7},NOT(ISERROR(VLOOKUP(DATE(YEAR(UsageTable[[#This Row],[Time]]),MONTH(UsageTable[[#This Row],[Time]]),DAY(UsageTable[[#This Row],[Time]])),Holidays[Date],1,FALSE()))))</f>
        <v>0</v>
      </c>
      <c r="I21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21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49" spans="2:11" x14ac:dyDescent="0.3">
      <c r="B2149" s="26">
        <v>44203</v>
      </c>
      <c r="C2149" s="33">
        <v>44203.291666666664</v>
      </c>
      <c r="D2149" s="28">
        <v>3.59</v>
      </c>
      <c r="E2149" s="15"/>
      <c r="F2149" s="15"/>
      <c r="G2149" s="36" t="str">
        <f>TEXT(UsageTable[[#This Row],[Time]],"mm-dd")</f>
        <v>01-07</v>
      </c>
      <c r="H2149" s="36" t="b" cm="1">
        <f t="array" ref="H2149">OR(WEEKDAY(UsageTable[[#This Row],[Time]])={1,7},NOT(ISERROR(VLOOKUP(DATE(YEAR(UsageTable[[#This Row],[Time]]),MONTH(UsageTable[[#This Row],[Time]]),DAY(UsageTable[[#This Row],[Time]])),Holidays[Date],1,FALSE()))))</f>
        <v>0</v>
      </c>
      <c r="I21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3.59</v>
      </c>
    </row>
    <row r="2150" spans="2:11" x14ac:dyDescent="0.3">
      <c r="B2150" s="29">
        <v>44203</v>
      </c>
      <c r="C2150" s="34">
        <v>44203.333333333336</v>
      </c>
      <c r="D2150" s="31">
        <v>3.28</v>
      </c>
      <c r="E2150" s="15"/>
      <c r="F2150" s="15"/>
      <c r="G2150" s="36" t="str">
        <f>TEXT(UsageTable[[#This Row],[Time]],"mm-dd")</f>
        <v>01-07</v>
      </c>
      <c r="H2150" s="36" t="b" cm="1">
        <f t="array" ref="H2150">OR(WEEKDAY(UsageTable[[#This Row],[Time]])={1,7},NOT(ISERROR(VLOOKUP(DATE(YEAR(UsageTable[[#This Row],[Time]]),MONTH(UsageTable[[#This Row],[Time]]),DAY(UsageTable[[#This Row],[Time]])),Holidays[Date],1,FALSE()))))</f>
        <v>0</v>
      </c>
      <c r="I21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3.28</v>
      </c>
    </row>
    <row r="2151" spans="2:11" x14ac:dyDescent="0.3">
      <c r="B2151" s="26">
        <v>44203</v>
      </c>
      <c r="C2151" s="33">
        <v>44203.375</v>
      </c>
      <c r="D2151" s="28">
        <v>2.48</v>
      </c>
      <c r="E2151" s="15"/>
      <c r="F2151" s="15"/>
      <c r="G2151" s="36" t="str">
        <f>TEXT(UsageTable[[#This Row],[Time]],"mm-dd")</f>
        <v>01-07</v>
      </c>
      <c r="H2151" s="36" t="b" cm="1">
        <f t="array" ref="H2151">OR(WEEKDAY(UsageTable[[#This Row],[Time]])={1,7},NOT(ISERROR(VLOOKUP(DATE(YEAR(UsageTable[[#This Row],[Time]]),MONTH(UsageTable[[#This Row],[Time]]),DAY(UsageTable[[#This Row],[Time]])),Holidays[Date],1,FALSE()))))</f>
        <v>0</v>
      </c>
      <c r="I21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2.48</v>
      </c>
    </row>
    <row r="2152" spans="2:11" x14ac:dyDescent="0.3">
      <c r="B2152" s="29">
        <v>44203</v>
      </c>
      <c r="C2152" s="34">
        <v>44203.416666666664</v>
      </c>
      <c r="D2152" s="31">
        <v>2.0099999999999998</v>
      </c>
      <c r="E2152" s="15"/>
      <c r="F2152" s="15"/>
      <c r="G2152" s="36" t="str">
        <f>TEXT(UsageTable[[#This Row],[Time]],"mm-dd")</f>
        <v>01-07</v>
      </c>
      <c r="H2152" s="36" t="b" cm="1">
        <f t="array" ref="H2152">OR(WEEKDAY(UsageTable[[#This Row],[Time]])={1,7},NOT(ISERROR(VLOOKUP(DATE(YEAR(UsageTable[[#This Row],[Time]]),MONTH(UsageTable[[#This Row],[Time]]),DAY(UsageTable[[#This Row],[Time]])),Holidays[Date],1,FALSE()))))</f>
        <v>0</v>
      </c>
      <c r="I21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2.0099999999999998</v>
      </c>
    </row>
    <row r="2153" spans="2:11" x14ac:dyDescent="0.3">
      <c r="B2153" s="26">
        <v>44203</v>
      </c>
      <c r="C2153" s="33">
        <v>44203.458333333336</v>
      </c>
      <c r="D2153" s="28">
        <v>2.11</v>
      </c>
      <c r="E2153" s="15"/>
      <c r="F2153" s="15"/>
      <c r="G2153" s="36" t="str">
        <f>TEXT(UsageTable[[#This Row],[Time]],"mm-dd")</f>
        <v>01-07</v>
      </c>
      <c r="H2153" s="36" t="b" cm="1">
        <f t="array" ref="H2153">OR(WEEKDAY(UsageTable[[#This Row],[Time]])={1,7},NOT(ISERROR(VLOOKUP(DATE(YEAR(UsageTable[[#This Row],[Time]]),MONTH(UsageTable[[#This Row],[Time]]),DAY(UsageTable[[#This Row],[Time]])),Holidays[Date],1,FALSE()))))</f>
        <v>0</v>
      </c>
      <c r="I21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2.11</v>
      </c>
      <c r="K21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4" spans="2:11" x14ac:dyDescent="0.3">
      <c r="B2154" s="29">
        <v>44203</v>
      </c>
      <c r="C2154" s="34">
        <v>44203.5</v>
      </c>
      <c r="D2154" s="31">
        <v>1.63</v>
      </c>
      <c r="E2154" s="15"/>
      <c r="F2154" s="15"/>
      <c r="G2154" s="36" t="str">
        <f>TEXT(UsageTable[[#This Row],[Time]],"mm-dd")</f>
        <v>01-07</v>
      </c>
      <c r="H2154" s="36" t="b" cm="1">
        <f t="array" ref="H2154">OR(WEEKDAY(UsageTable[[#This Row],[Time]])={1,7},NOT(ISERROR(VLOOKUP(DATE(YEAR(UsageTable[[#This Row],[Time]]),MONTH(UsageTable[[#This Row],[Time]]),DAY(UsageTable[[#This Row],[Time]])),Holidays[Date],1,FALSE()))))</f>
        <v>0</v>
      </c>
      <c r="I21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1.63</v>
      </c>
      <c r="K21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5" spans="2:11" x14ac:dyDescent="0.3">
      <c r="B2155" s="26">
        <v>44203</v>
      </c>
      <c r="C2155" s="33">
        <v>44203.541666666664</v>
      </c>
      <c r="D2155" s="28">
        <v>3.05</v>
      </c>
      <c r="E2155" s="15"/>
      <c r="F2155" s="15"/>
      <c r="G2155" s="36" t="str">
        <f>TEXT(UsageTable[[#This Row],[Time]],"mm-dd")</f>
        <v>01-07</v>
      </c>
      <c r="H2155" s="36" t="b" cm="1">
        <f t="array" ref="H2155">OR(WEEKDAY(UsageTable[[#This Row],[Time]])={1,7},NOT(ISERROR(VLOOKUP(DATE(YEAR(UsageTable[[#This Row],[Time]]),MONTH(UsageTable[[#This Row],[Time]]),DAY(UsageTable[[#This Row],[Time]])),Holidays[Date],1,FALSE()))))</f>
        <v>0</v>
      </c>
      <c r="I21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3.05</v>
      </c>
      <c r="K21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6" spans="2:11" x14ac:dyDescent="0.3">
      <c r="B2156" s="29">
        <v>44203</v>
      </c>
      <c r="C2156" s="34">
        <v>44203.583333333336</v>
      </c>
      <c r="D2156" s="31">
        <v>2.2000000000000002</v>
      </c>
      <c r="E2156" s="15"/>
      <c r="F2156" s="15"/>
      <c r="G2156" s="36" t="str">
        <f>TEXT(UsageTable[[#This Row],[Time]],"mm-dd")</f>
        <v>01-07</v>
      </c>
      <c r="H2156" s="36" t="b" cm="1">
        <f t="array" ref="H2156">OR(WEEKDAY(UsageTable[[#This Row],[Time]])={1,7},NOT(ISERROR(VLOOKUP(DATE(YEAR(UsageTable[[#This Row],[Time]]),MONTH(UsageTable[[#This Row],[Time]]),DAY(UsageTable[[#This Row],[Time]])),Holidays[Date],1,FALSE()))))</f>
        <v>0</v>
      </c>
      <c r="I21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2.2000000000000002</v>
      </c>
      <c r="K21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7" spans="2:11" x14ac:dyDescent="0.3">
      <c r="B2157" s="26">
        <v>44203</v>
      </c>
      <c r="C2157" s="33">
        <v>44203.625</v>
      </c>
      <c r="D2157" s="28">
        <v>1.95</v>
      </c>
      <c r="E2157" s="15"/>
      <c r="F2157" s="15"/>
      <c r="G2157" s="36" t="str">
        <f>TEXT(UsageTable[[#This Row],[Time]],"mm-dd")</f>
        <v>01-07</v>
      </c>
      <c r="H2157" s="36" t="b" cm="1">
        <f t="array" ref="H2157">OR(WEEKDAY(UsageTable[[#This Row],[Time]])={1,7},NOT(ISERROR(VLOOKUP(DATE(YEAR(UsageTable[[#This Row],[Time]]),MONTH(UsageTable[[#This Row],[Time]]),DAY(UsageTable[[#This Row],[Time]])),Holidays[Date],1,FALSE()))))</f>
        <v>0</v>
      </c>
      <c r="I21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1.95</v>
      </c>
      <c r="K21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8" spans="2:11" x14ac:dyDescent="0.3">
      <c r="B2158" s="29">
        <v>44203</v>
      </c>
      <c r="C2158" s="34">
        <v>44203.666666666664</v>
      </c>
      <c r="D2158" s="31">
        <v>3.32</v>
      </c>
      <c r="E2158" s="15"/>
      <c r="F2158" s="15"/>
      <c r="G2158" s="36" t="str">
        <f>TEXT(UsageTable[[#This Row],[Time]],"mm-dd")</f>
        <v>01-07</v>
      </c>
      <c r="H2158" s="36" t="b" cm="1">
        <f t="array" ref="H2158">OR(WEEKDAY(UsageTable[[#This Row],[Time]])={1,7},NOT(ISERROR(VLOOKUP(DATE(YEAR(UsageTable[[#This Row],[Time]]),MONTH(UsageTable[[#This Row],[Time]]),DAY(UsageTable[[#This Row],[Time]])),Holidays[Date],1,FALSE()))))</f>
        <v>0</v>
      </c>
      <c r="I21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3.32</v>
      </c>
      <c r="K21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59" spans="2:11" x14ac:dyDescent="0.3">
      <c r="B2159" s="26">
        <v>44203</v>
      </c>
      <c r="C2159" s="33">
        <v>44203.708333333336</v>
      </c>
      <c r="D2159" s="28">
        <v>2.36</v>
      </c>
      <c r="E2159" s="15"/>
      <c r="F2159" s="15"/>
      <c r="G2159" s="36" t="str">
        <f>TEXT(UsageTable[[#This Row],[Time]],"mm-dd")</f>
        <v>01-07</v>
      </c>
      <c r="H2159" s="36" t="b" cm="1">
        <f t="array" ref="H2159">OR(WEEKDAY(UsageTable[[#This Row],[Time]])={1,7},NOT(ISERROR(VLOOKUP(DATE(YEAR(UsageTable[[#This Row],[Time]]),MONTH(UsageTable[[#This Row],[Time]]),DAY(UsageTable[[#This Row],[Time]])),Holidays[Date],1,FALSE()))))</f>
        <v>0</v>
      </c>
      <c r="I21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2.36</v>
      </c>
    </row>
    <row r="2160" spans="2:11" x14ac:dyDescent="0.3">
      <c r="B2160" s="29">
        <v>44203</v>
      </c>
      <c r="C2160" s="34">
        <v>44203.75</v>
      </c>
      <c r="D2160" s="31">
        <v>2.9</v>
      </c>
      <c r="E2160" s="15"/>
      <c r="F2160" s="15"/>
      <c r="G2160" s="36" t="str">
        <f>TEXT(UsageTable[[#This Row],[Time]],"mm-dd")</f>
        <v>01-07</v>
      </c>
      <c r="H2160" s="36" t="b" cm="1">
        <f t="array" ref="H2160">OR(WEEKDAY(UsageTable[[#This Row],[Time]])={1,7},NOT(ISERROR(VLOOKUP(DATE(YEAR(UsageTable[[#This Row],[Time]]),MONTH(UsageTable[[#This Row],[Time]]),DAY(UsageTable[[#This Row],[Time]])),Holidays[Date],1,FALSE()))))</f>
        <v>0</v>
      </c>
      <c r="I21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v>
      </c>
    </row>
    <row r="2161" spans="2:11" x14ac:dyDescent="0.3">
      <c r="B2161" s="26">
        <v>44203</v>
      </c>
      <c r="C2161" s="33">
        <v>44203.791666666664</v>
      </c>
      <c r="D2161" s="28">
        <v>2.84</v>
      </c>
      <c r="E2161" s="15"/>
      <c r="F2161" s="15"/>
      <c r="G2161" s="36" t="str">
        <f>TEXT(UsageTable[[#This Row],[Time]],"mm-dd")</f>
        <v>01-07</v>
      </c>
      <c r="H2161" s="36" t="b" cm="1">
        <f t="array" ref="H2161">OR(WEEKDAY(UsageTable[[#This Row],[Time]])={1,7},NOT(ISERROR(VLOOKUP(DATE(YEAR(UsageTable[[#This Row],[Time]]),MONTH(UsageTable[[#This Row],[Time]]),DAY(UsageTable[[#This Row],[Time]])),Holidays[Date],1,FALSE()))))</f>
        <v>0</v>
      </c>
      <c r="I21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21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2" spans="2:11" x14ac:dyDescent="0.3">
      <c r="B2162" s="29">
        <v>44203</v>
      </c>
      <c r="C2162" s="34">
        <v>44203.833333333336</v>
      </c>
      <c r="D2162" s="31">
        <v>0.65</v>
      </c>
      <c r="E2162" s="15"/>
      <c r="F2162" s="15"/>
      <c r="G2162" s="36" t="str">
        <f>TEXT(UsageTable[[#This Row],[Time]],"mm-dd")</f>
        <v>01-07</v>
      </c>
      <c r="H2162" s="36" t="b" cm="1">
        <f t="array" ref="H2162">OR(WEEKDAY(UsageTable[[#This Row],[Time]])={1,7},NOT(ISERROR(VLOOKUP(DATE(YEAR(UsageTable[[#This Row],[Time]]),MONTH(UsageTable[[#This Row],[Time]]),DAY(UsageTable[[#This Row],[Time]])),Holidays[Date],1,FALSE()))))</f>
        <v>0</v>
      </c>
      <c r="I21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21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3" spans="2:11" x14ac:dyDescent="0.3">
      <c r="B2163" s="26">
        <v>44203</v>
      </c>
      <c r="C2163" s="33">
        <v>44203.875</v>
      </c>
      <c r="D2163" s="28">
        <v>0.97</v>
      </c>
      <c r="E2163" s="15"/>
      <c r="F2163" s="15"/>
      <c r="G2163" s="36" t="str">
        <f>TEXT(UsageTable[[#This Row],[Time]],"mm-dd")</f>
        <v>01-07</v>
      </c>
      <c r="H2163" s="36" t="b" cm="1">
        <f t="array" ref="H2163">OR(WEEKDAY(UsageTable[[#This Row],[Time]])={1,7},NOT(ISERROR(VLOOKUP(DATE(YEAR(UsageTable[[#This Row],[Time]]),MONTH(UsageTable[[#This Row],[Time]]),DAY(UsageTable[[#This Row],[Time]])),Holidays[Date],1,FALSE()))))</f>
        <v>0</v>
      </c>
      <c r="I21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1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4" spans="2:11" x14ac:dyDescent="0.3">
      <c r="B2164" s="29">
        <v>44203</v>
      </c>
      <c r="C2164" s="34">
        <v>44203.916666666664</v>
      </c>
      <c r="D2164" s="31">
        <v>1.0900000000000001</v>
      </c>
      <c r="E2164" s="15"/>
      <c r="F2164" s="15"/>
      <c r="G2164" s="36" t="str">
        <f>TEXT(UsageTable[[#This Row],[Time]],"mm-dd")</f>
        <v>01-07</v>
      </c>
      <c r="H2164" s="36" t="b" cm="1">
        <f t="array" ref="H2164">OR(WEEKDAY(UsageTable[[#This Row],[Time]])={1,7},NOT(ISERROR(VLOOKUP(DATE(YEAR(UsageTable[[#This Row],[Time]]),MONTH(UsageTable[[#This Row],[Time]]),DAY(UsageTable[[#This Row],[Time]])),Holidays[Date],1,FALSE()))))</f>
        <v>0</v>
      </c>
      <c r="I21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21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5" spans="2:11" x14ac:dyDescent="0.3">
      <c r="B2165" s="26">
        <v>44203</v>
      </c>
      <c r="C2165" s="33">
        <v>44203.958333333336</v>
      </c>
      <c r="D2165" s="28">
        <v>0.47</v>
      </c>
      <c r="E2165" s="15"/>
      <c r="F2165" s="15"/>
      <c r="G2165" s="36" t="str">
        <f>TEXT(UsageTable[[#This Row],[Time]],"mm-dd")</f>
        <v>01-07</v>
      </c>
      <c r="H2165" s="36" t="b" cm="1">
        <f t="array" ref="H2165">OR(WEEKDAY(UsageTable[[#This Row],[Time]])={1,7},NOT(ISERROR(VLOOKUP(DATE(YEAR(UsageTable[[#This Row],[Time]]),MONTH(UsageTable[[#This Row],[Time]]),DAY(UsageTable[[#This Row],[Time]])),Holidays[Date],1,FALSE()))))</f>
        <v>0</v>
      </c>
      <c r="I21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21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6" spans="2:11" x14ac:dyDescent="0.3">
      <c r="B2166" s="29">
        <v>44204</v>
      </c>
      <c r="C2166" s="34">
        <v>44204</v>
      </c>
      <c r="D2166" s="31">
        <v>0.8</v>
      </c>
      <c r="E2166" s="15"/>
      <c r="F2166" s="15"/>
      <c r="G2166" s="36" t="str">
        <f>TEXT(UsageTable[[#This Row],[Time]],"mm-dd")</f>
        <v>01-08</v>
      </c>
      <c r="H2166" s="36" t="b" cm="1">
        <f t="array" ref="H2166">OR(WEEKDAY(UsageTable[[#This Row],[Time]])={1,7},NOT(ISERROR(VLOOKUP(DATE(YEAR(UsageTable[[#This Row],[Time]]),MONTH(UsageTable[[#This Row],[Time]]),DAY(UsageTable[[#This Row],[Time]])),Holidays[Date],1,FALSE()))))</f>
        <v>0</v>
      </c>
      <c r="I21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21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7" spans="2:11" x14ac:dyDescent="0.3">
      <c r="B2167" s="26">
        <v>44204</v>
      </c>
      <c r="C2167" s="33">
        <v>44204.041666666664</v>
      </c>
      <c r="D2167" s="28">
        <v>0.38</v>
      </c>
      <c r="E2167" s="15"/>
      <c r="F2167" s="15"/>
      <c r="G2167" s="36" t="str">
        <f>TEXT(UsageTable[[#This Row],[Time]],"mm-dd")</f>
        <v>01-08</v>
      </c>
      <c r="H2167" s="36" t="b" cm="1">
        <f t="array" ref="H2167">OR(WEEKDAY(UsageTable[[#This Row],[Time]])={1,7},NOT(ISERROR(VLOOKUP(DATE(YEAR(UsageTable[[#This Row],[Time]]),MONTH(UsageTable[[#This Row],[Time]]),DAY(UsageTable[[#This Row],[Time]])),Holidays[Date],1,FALSE()))))</f>
        <v>0</v>
      </c>
      <c r="I21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1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8" spans="2:11" x14ac:dyDescent="0.3">
      <c r="B2168" s="29">
        <v>44204</v>
      </c>
      <c r="C2168" s="34">
        <v>44204.083333333336</v>
      </c>
      <c r="D2168" s="31">
        <v>0.73</v>
      </c>
      <c r="E2168" s="15"/>
      <c r="F2168" s="15"/>
      <c r="G2168" s="36" t="str">
        <f>TEXT(UsageTable[[#This Row],[Time]],"mm-dd")</f>
        <v>01-08</v>
      </c>
      <c r="H2168" s="36" t="b" cm="1">
        <f t="array" ref="H2168">OR(WEEKDAY(UsageTable[[#This Row],[Time]])={1,7},NOT(ISERROR(VLOOKUP(DATE(YEAR(UsageTable[[#This Row],[Time]]),MONTH(UsageTable[[#This Row],[Time]]),DAY(UsageTable[[#This Row],[Time]])),Holidays[Date],1,FALSE()))))</f>
        <v>0</v>
      </c>
      <c r="I21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1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69" spans="2:11" x14ac:dyDescent="0.3">
      <c r="B2169" s="26">
        <v>44204</v>
      </c>
      <c r="C2169" s="33">
        <v>44204.125</v>
      </c>
      <c r="D2169" s="28">
        <v>0.55000000000000004</v>
      </c>
      <c r="E2169" s="15"/>
      <c r="F2169" s="15"/>
      <c r="G2169" s="36" t="str">
        <f>TEXT(UsageTable[[#This Row],[Time]],"mm-dd")</f>
        <v>01-08</v>
      </c>
      <c r="H2169" s="36" t="b" cm="1">
        <f t="array" ref="H2169">OR(WEEKDAY(UsageTable[[#This Row],[Time]])={1,7},NOT(ISERROR(VLOOKUP(DATE(YEAR(UsageTable[[#This Row],[Time]]),MONTH(UsageTable[[#This Row],[Time]]),DAY(UsageTable[[#This Row],[Time]])),Holidays[Date],1,FALSE()))))</f>
        <v>0</v>
      </c>
      <c r="I21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21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0" spans="2:11" x14ac:dyDescent="0.3">
      <c r="B2170" s="29">
        <v>44204</v>
      </c>
      <c r="C2170" s="34">
        <v>44204.166666666664</v>
      </c>
      <c r="D2170" s="31">
        <v>0.36</v>
      </c>
      <c r="E2170" s="15"/>
      <c r="F2170" s="15"/>
      <c r="G2170" s="36" t="str">
        <f>TEXT(UsageTable[[#This Row],[Time]],"mm-dd")</f>
        <v>01-08</v>
      </c>
      <c r="H2170" s="36" t="b" cm="1">
        <f t="array" ref="H2170">OR(WEEKDAY(UsageTable[[#This Row],[Time]])={1,7},NOT(ISERROR(VLOOKUP(DATE(YEAR(UsageTable[[#This Row],[Time]]),MONTH(UsageTable[[#This Row],[Time]]),DAY(UsageTable[[#This Row],[Time]])),Holidays[Date],1,FALSE()))))</f>
        <v>0</v>
      </c>
      <c r="I21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1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1" spans="2:11" x14ac:dyDescent="0.3">
      <c r="B2171" s="26">
        <v>44204</v>
      </c>
      <c r="C2171" s="33">
        <v>44204.208333333336</v>
      </c>
      <c r="D2171" s="28">
        <v>0.96</v>
      </c>
      <c r="E2171" s="15"/>
      <c r="F2171" s="15"/>
      <c r="G2171" s="36" t="str">
        <f>TEXT(UsageTable[[#This Row],[Time]],"mm-dd")</f>
        <v>01-08</v>
      </c>
      <c r="H2171" s="36" t="b" cm="1">
        <f t="array" ref="H2171">OR(WEEKDAY(UsageTable[[#This Row],[Time]])={1,7},NOT(ISERROR(VLOOKUP(DATE(YEAR(UsageTable[[#This Row],[Time]]),MONTH(UsageTable[[#This Row],[Time]]),DAY(UsageTable[[#This Row],[Time]])),Holidays[Date],1,FALSE()))))</f>
        <v>0</v>
      </c>
      <c r="I21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21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2" spans="2:11" x14ac:dyDescent="0.3">
      <c r="B2172" s="29">
        <v>44204</v>
      </c>
      <c r="C2172" s="34">
        <v>44204.25</v>
      </c>
      <c r="D2172" s="31">
        <v>1.25</v>
      </c>
      <c r="E2172" s="15"/>
      <c r="F2172" s="15"/>
      <c r="G2172" s="36" t="str">
        <f>TEXT(UsageTable[[#This Row],[Time]],"mm-dd")</f>
        <v>01-08</v>
      </c>
      <c r="H2172" s="36" t="b" cm="1">
        <f t="array" ref="H2172">OR(WEEKDAY(UsageTable[[#This Row],[Time]])={1,7},NOT(ISERROR(VLOOKUP(DATE(YEAR(UsageTable[[#This Row],[Time]]),MONTH(UsageTable[[#This Row],[Time]]),DAY(UsageTable[[#This Row],[Time]])),Holidays[Date],1,FALSE()))))</f>
        <v>0</v>
      </c>
      <c r="I21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1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3" spans="2:11" x14ac:dyDescent="0.3">
      <c r="B2173" s="26">
        <v>44204</v>
      </c>
      <c r="C2173" s="33">
        <v>44204.291666666664</v>
      </c>
      <c r="D2173" s="28">
        <v>2.1800000000000002</v>
      </c>
      <c r="E2173" s="15"/>
      <c r="F2173" s="15"/>
      <c r="G2173" s="36" t="str">
        <f>TEXT(UsageTable[[#This Row],[Time]],"mm-dd")</f>
        <v>01-08</v>
      </c>
      <c r="H2173" s="36" t="b" cm="1">
        <f t="array" ref="H2173">OR(WEEKDAY(UsageTable[[#This Row],[Time]])={1,7},NOT(ISERROR(VLOOKUP(DATE(YEAR(UsageTable[[#This Row],[Time]]),MONTH(UsageTable[[#This Row],[Time]]),DAY(UsageTable[[#This Row],[Time]])),Holidays[Date],1,FALSE()))))</f>
        <v>0</v>
      </c>
      <c r="I21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2.1800000000000002</v>
      </c>
    </row>
    <row r="2174" spans="2:11" x14ac:dyDescent="0.3">
      <c r="B2174" s="29">
        <v>44204</v>
      </c>
      <c r="C2174" s="34">
        <v>44204.333333333336</v>
      </c>
      <c r="D2174" s="31">
        <v>4.5599999999999996</v>
      </c>
      <c r="E2174" s="15"/>
      <c r="F2174" s="15"/>
      <c r="G2174" s="36" t="str">
        <f>TEXT(UsageTable[[#This Row],[Time]],"mm-dd")</f>
        <v>01-08</v>
      </c>
      <c r="H2174" s="36" t="b" cm="1">
        <f t="array" ref="H2174">OR(WEEKDAY(UsageTable[[#This Row],[Time]])={1,7},NOT(ISERROR(VLOOKUP(DATE(YEAR(UsageTable[[#This Row],[Time]]),MONTH(UsageTable[[#This Row],[Time]]),DAY(UsageTable[[#This Row],[Time]])),Holidays[Date],1,FALSE()))))</f>
        <v>0</v>
      </c>
      <c r="I21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4.5599999999999996</v>
      </c>
    </row>
    <row r="2175" spans="2:11" x14ac:dyDescent="0.3">
      <c r="B2175" s="26">
        <v>44204</v>
      </c>
      <c r="C2175" s="33">
        <v>44204.375</v>
      </c>
      <c r="D2175" s="28">
        <v>4.83</v>
      </c>
      <c r="E2175" s="15"/>
      <c r="F2175" s="15"/>
      <c r="G2175" s="36" t="str">
        <f>TEXT(UsageTable[[#This Row],[Time]],"mm-dd")</f>
        <v>01-08</v>
      </c>
      <c r="H2175" s="36" t="b" cm="1">
        <f t="array" ref="H2175">OR(WEEKDAY(UsageTable[[#This Row],[Time]])={1,7},NOT(ISERROR(VLOOKUP(DATE(YEAR(UsageTable[[#This Row],[Time]]),MONTH(UsageTable[[#This Row],[Time]]),DAY(UsageTable[[#This Row],[Time]])),Holidays[Date],1,FALSE()))))</f>
        <v>0</v>
      </c>
      <c r="I21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4.83</v>
      </c>
    </row>
    <row r="2176" spans="2:11" x14ac:dyDescent="0.3">
      <c r="B2176" s="29">
        <v>44204</v>
      </c>
      <c r="C2176" s="34">
        <v>44204.416666666664</v>
      </c>
      <c r="D2176" s="31">
        <v>1.64</v>
      </c>
      <c r="E2176" s="15"/>
      <c r="F2176" s="15"/>
      <c r="G2176" s="36" t="str">
        <f>TEXT(UsageTable[[#This Row],[Time]],"mm-dd")</f>
        <v>01-08</v>
      </c>
      <c r="H2176" s="36" t="b" cm="1">
        <f t="array" ref="H2176">OR(WEEKDAY(UsageTable[[#This Row],[Time]])={1,7},NOT(ISERROR(VLOOKUP(DATE(YEAR(UsageTable[[#This Row],[Time]]),MONTH(UsageTable[[#This Row],[Time]]),DAY(UsageTable[[#This Row],[Time]])),Holidays[Date],1,FALSE()))))</f>
        <v>0</v>
      </c>
      <c r="I21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1.64</v>
      </c>
    </row>
    <row r="2177" spans="2:11" x14ac:dyDescent="0.3">
      <c r="B2177" s="26">
        <v>44204</v>
      </c>
      <c r="C2177" s="33">
        <v>44204.458333333336</v>
      </c>
      <c r="D2177" s="28">
        <v>1.75</v>
      </c>
      <c r="E2177" s="15"/>
      <c r="F2177" s="15"/>
      <c r="G2177" s="36" t="str">
        <f>TEXT(UsageTable[[#This Row],[Time]],"mm-dd")</f>
        <v>01-08</v>
      </c>
      <c r="H2177" s="36" t="b" cm="1">
        <f t="array" ref="H2177">OR(WEEKDAY(UsageTable[[#This Row],[Time]])={1,7},NOT(ISERROR(VLOOKUP(DATE(YEAR(UsageTable[[#This Row],[Time]]),MONTH(UsageTable[[#This Row],[Time]]),DAY(UsageTable[[#This Row],[Time]])),Holidays[Date],1,FALSE()))))</f>
        <v>0</v>
      </c>
      <c r="I21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21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8" spans="2:11" x14ac:dyDescent="0.3">
      <c r="B2178" s="29">
        <v>44204</v>
      </c>
      <c r="C2178" s="34">
        <v>44204.5</v>
      </c>
      <c r="D2178" s="31">
        <v>2.2799999999999998</v>
      </c>
      <c r="E2178" s="15"/>
      <c r="F2178" s="15"/>
      <c r="G2178" s="36" t="str">
        <f>TEXT(UsageTable[[#This Row],[Time]],"mm-dd")</f>
        <v>01-08</v>
      </c>
      <c r="H2178" s="36" t="b" cm="1">
        <f t="array" ref="H2178">OR(WEEKDAY(UsageTable[[#This Row],[Time]])={1,7},NOT(ISERROR(VLOOKUP(DATE(YEAR(UsageTable[[#This Row],[Time]]),MONTH(UsageTable[[#This Row],[Time]]),DAY(UsageTable[[#This Row],[Time]])),Holidays[Date],1,FALSE()))))</f>
        <v>0</v>
      </c>
      <c r="I21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2.2799999999999998</v>
      </c>
      <c r="K21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79" spans="2:11" x14ac:dyDescent="0.3">
      <c r="B2179" s="26">
        <v>44204</v>
      </c>
      <c r="C2179" s="33">
        <v>44204.541666666664</v>
      </c>
      <c r="D2179" s="28">
        <v>1.37</v>
      </c>
      <c r="E2179" s="15"/>
      <c r="F2179" s="15"/>
      <c r="G2179" s="36" t="str">
        <f>TEXT(UsageTable[[#This Row],[Time]],"mm-dd")</f>
        <v>01-08</v>
      </c>
      <c r="H2179" s="36" t="b" cm="1">
        <f t="array" ref="H2179">OR(WEEKDAY(UsageTable[[#This Row],[Time]])={1,7},NOT(ISERROR(VLOOKUP(DATE(YEAR(UsageTable[[#This Row],[Time]]),MONTH(UsageTable[[#This Row],[Time]]),DAY(UsageTable[[#This Row],[Time]])),Holidays[Date],1,FALSE()))))</f>
        <v>0</v>
      </c>
      <c r="I21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1.37</v>
      </c>
      <c r="K21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0" spans="2:11" x14ac:dyDescent="0.3">
      <c r="B2180" s="29">
        <v>44204</v>
      </c>
      <c r="C2180" s="34">
        <v>44204.583333333336</v>
      </c>
      <c r="D2180" s="31">
        <v>2.59</v>
      </c>
      <c r="E2180" s="15"/>
      <c r="F2180" s="15"/>
      <c r="G2180" s="36" t="str">
        <f>TEXT(UsageTable[[#This Row],[Time]],"mm-dd")</f>
        <v>01-08</v>
      </c>
      <c r="H2180" s="36" t="b" cm="1">
        <f t="array" ref="H2180">OR(WEEKDAY(UsageTable[[#This Row],[Time]])={1,7},NOT(ISERROR(VLOOKUP(DATE(YEAR(UsageTable[[#This Row],[Time]]),MONTH(UsageTable[[#This Row],[Time]]),DAY(UsageTable[[#This Row],[Time]])),Holidays[Date],1,FALSE()))))</f>
        <v>0</v>
      </c>
      <c r="I21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2.59</v>
      </c>
      <c r="K21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1" spans="2:11" x14ac:dyDescent="0.3">
      <c r="B2181" s="26">
        <v>44204</v>
      </c>
      <c r="C2181" s="33">
        <v>44204.625</v>
      </c>
      <c r="D2181" s="28">
        <v>2.69</v>
      </c>
      <c r="E2181" s="15"/>
      <c r="F2181" s="15"/>
      <c r="G2181" s="36" t="str">
        <f>TEXT(UsageTable[[#This Row],[Time]],"mm-dd")</f>
        <v>01-08</v>
      </c>
      <c r="H2181" s="36" t="b" cm="1">
        <f t="array" ref="H2181">OR(WEEKDAY(UsageTable[[#This Row],[Time]])={1,7},NOT(ISERROR(VLOOKUP(DATE(YEAR(UsageTable[[#This Row],[Time]]),MONTH(UsageTable[[#This Row],[Time]]),DAY(UsageTable[[#This Row],[Time]])),Holidays[Date],1,FALSE()))))</f>
        <v>0</v>
      </c>
      <c r="I21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2.69</v>
      </c>
      <c r="K21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2" spans="2:11" x14ac:dyDescent="0.3">
      <c r="B2182" s="29">
        <v>44204</v>
      </c>
      <c r="C2182" s="34">
        <v>44204.666666666664</v>
      </c>
      <c r="D2182" s="31">
        <v>3.01</v>
      </c>
      <c r="E2182" s="15"/>
      <c r="F2182" s="15"/>
      <c r="G2182" s="36" t="str">
        <f>TEXT(UsageTable[[#This Row],[Time]],"mm-dd")</f>
        <v>01-08</v>
      </c>
      <c r="H2182" s="36" t="b" cm="1">
        <f t="array" ref="H2182">OR(WEEKDAY(UsageTable[[#This Row],[Time]])={1,7},NOT(ISERROR(VLOOKUP(DATE(YEAR(UsageTable[[#This Row],[Time]]),MONTH(UsageTable[[#This Row],[Time]]),DAY(UsageTable[[#This Row],[Time]])),Holidays[Date],1,FALSE()))))</f>
        <v>0</v>
      </c>
      <c r="I21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3.01</v>
      </c>
      <c r="K21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3" spans="2:11" x14ac:dyDescent="0.3">
      <c r="B2183" s="26">
        <v>44204</v>
      </c>
      <c r="C2183" s="33">
        <v>44204.708333333336</v>
      </c>
      <c r="D2183" s="28">
        <v>0.49</v>
      </c>
      <c r="E2183" s="15"/>
      <c r="F2183" s="15"/>
      <c r="G2183" s="36" t="str">
        <f>TEXT(UsageTable[[#This Row],[Time]],"mm-dd")</f>
        <v>01-08</v>
      </c>
      <c r="H2183" s="36" t="b" cm="1">
        <f t="array" ref="H2183">OR(WEEKDAY(UsageTable[[#This Row],[Time]])={1,7},NOT(ISERROR(VLOOKUP(DATE(YEAR(UsageTable[[#This Row],[Time]]),MONTH(UsageTable[[#This Row],[Time]]),DAY(UsageTable[[#This Row],[Time]])),Holidays[Date],1,FALSE()))))</f>
        <v>0</v>
      </c>
      <c r="I21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0.49</v>
      </c>
    </row>
    <row r="2184" spans="2:11" x14ac:dyDescent="0.3">
      <c r="B2184" s="29">
        <v>44204</v>
      </c>
      <c r="C2184" s="34">
        <v>44204.75</v>
      </c>
      <c r="D2184" s="31">
        <v>2.71</v>
      </c>
      <c r="E2184" s="15"/>
      <c r="F2184" s="15"/>
      <c r="G2184" s="36" t="str">
        <f>TEXT(UsageTable[[#This Row],[Time]],"mm-dd")</f>
        <v>01-08</v>
      </c>
      <c r="H2184" s="36" t="b" cm="1">
        <f t="array" ref="H2184">OR(WEEKDAY(UsageTable[[#This Row],[Time]])={1,7},NOT(ISERROR(VLOOKUP(DATE(YEAR(UsageTable[[#This Row],[Time]]),MONTH(UsageTable[[#This Row],[Time]]),DAY(UsageTable[[#This Row],[Time]])),Holidays[Date],1,FALSE()))))</f>
        <v>0</v>
      </c>
      <c r="I21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1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2.71</v>
      </c>
    </row>
    <row r="2185" spans="2:11" x14ac:dyDescent="0.3">
      <c r="B2185" s="26">
        <v>44204</v>
      </c>
      <c r="C2185" s="33">
        <v>44204.791666666664</v>
      </c>
      <c r="D2185" s="28">
        <v>1.89</v>
      </c>
      <c r="E2185" s="15"/>
      <c r="F2185" s="15"/>
      <c r="G2185" s="36" t="str">
        <f>TEXT(UsageTable[[#This Row],[Time]],"mm-dd")</f>
        <v>01-08</v>
      </c>
      <c r="H2185" s="36" t="b" cm="1">
        <f t="array" ref="H2185">OR(WEEKDAY(UsageTable[[#This Row],[Time]])={1,7},NOT(ISERROR(VLOOKUP(DATE(YEAR(UsageTable[[#This Row],[Time]]),MONTH(UsageTable[[#This Row],[Time]]),DAY(UsageTable[[#This Row],[Time]])),Holidays[Date],1,FALSE()))))</f>
        <v>0</v>
      </c>
      <c r="I21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1.89</v>
      </c>
      <c r="J21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6" spans="2:11" x14ac:dyDescent="0.3">
      <c r="B2186" s="29">
        <v>44204</v>
      </c>
      <c r="C2186" s="34">
        <v>44204.833333333336</v>
      </c>
      <c r="D2186" s="31">
        <v>1.54</v>
      </c>
      <c r="E2186" s="15"/>
      <c r="F2186" s="15"/>
      <c r="G2186" s="36" t="str">
        <f>TEXT(UsageTable[[#This Row],[Time]],"mm-dd")</f>
        <v>01-08</v>
      </c>
      <c r="H2186" s="36" t="b" cm="1">
        <f t="array" ref="H2186">OR(WEEKDAY(UsageTable[[#This Row],[Time]])={1,7},NOT(ISERROR(VLOOKUP(DATE(YEAR(UsageTable[[#This Row],[Time]]),MONTH(UsageTable[[#This Row],[Time]]),DAY(UsageTable[[#This Row],[Time]])),Holidays[Date],1,FALSE()))))</f>
        <v>0</v>
      </c>
      <c r="I21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21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7" spans="2:11" x14ac:dyDescent="0.3">
      <c r="B2187" s="26">
        <v>44204</v>
      </c>
      <c r="C2187" s="33">
        <v>44204.875</v>
      </c>
      <c r="D2187" s="28">
        <v>1.64</v>
      </c>
      <c r="E2187" s="15"/>
      <c r="F2187" s="15"/>
      <c r="G2187" s="36" t="str">
        <f>TEXT(UsageTable[[#This Row],[Time]],"mm-dd")</f>
        <v>01-08</v>
      </c>
      <c r="H2187" s="36" t="b" cm="1">
        <f t="array" ref="H2187">OR(WEEKDAY(UsageTable[[#This Row],[Time]])={1,7},NOT(ISERROR(VLOOKUP(DATE(YEAR(UsageTable[[#This Row],[Time]]),MONTH(UsageTable[[#This Row],[Time]]),DAY(UsageTable[[#This Row],[Time]])),Holidays[Date],1,FALSE()))))</f>
        <v>0</v>
      </c>
      <c r="I21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21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8" spans="2:11" x14ac:dyDescent="0.3">
      <c r="B2188" s="29">
        <v>44204</v>
      </c>
      <c r="C2188" s="34">
        <v>44204.916666666664</v>
      </c>
      <c r="D2188" s="31">
        <v>0.87</v>
      </c>
      <c r="E2188" s="15"/>
      <c r="F2188" s="15"/>
      <c r="G2188" s="36" t="str">
        <f>TEXT(UsageTable[[#This Row],[Time]],"mm-dd")</f>
        <v>01-08</v>
      </c>
      <c r="H2188" s="36" t="b" cm="1">
        <f t="array" ref="H2188">OR(WEEKDAY(UsageTable[[#This Row],[Time]])={1,7},NOT(ISERROR(VLOOKUP(DATE(YEAR(UsageTable[[#This Row],[Time]]),MONTH(UsageTable[[#This Row],[Time]]),DAY(UsageTable[[#This Row],[Time]])),Holidays[Date],1,FALSE()))))</f>
        <v>0</v>
      </c>
      <c r="I21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21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89" spans="2:11" x14ac:dyDescent="0.3">
      <c r="B2189" s="26">
        <v>44204</v>
      </c>
      <c r="C2189" s="33">
        <v>44204.958333333336</v>
      </c>
      <c r="D2189" s="28">
        <v>0.41</v>
      </c>
      <c r="E2189" s="15"/>
      <c r="F2189" s="15"/>
      <c r="G2189" s="36" t="str">
        <f>TEXT(UsageTable[[#This Row],[Time]],"mm-dd")</f>
        <v>01-08</v>
      </c>
      <c r="H2189" s="36" t="b" cm="1">
        <f t="array" ref="H2189">OR(WEEKDAY(UsageTable[[#This Row],[Time]])={1,7},NOT(ISERROR(VLOOKUP(DATE(YEAR(UsageTable[[#This Row],[Time]]),MONTH(UsageTable[[#This Row],[Time]]),DAY(UsageTable[[#This Row],[Time]])),Holidays[Date],1,FALSE()))))</f>
        <v>0</v>
      </c>
      <c r="I21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1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0" spans="2:11" x14ac:dyDescent="0.3">
      <c r="B2190" s="29">
        <v>44205</v>
      </c>
      <c r="C2190" s="34">
        <v>44205</v>
      </c>
      <c r="D2190" s="31">
        <v>0.76</v>
      </c>
      <c r="E2190" s="15"/>
      <c r="F2190" s="15"/>
      <c r="G2190" s="36" t="str">
        <f>TEXT(UsageTable[[#This Row],[Time]],"mm-dd")</f>
        <v>01-09</v>
      </c>
      <c r="H2190" s="36" t="b" cm="1">
        <f t="array" ref="H2190">OR(WEEKDAY(UsageTable[[#This Row],[Time]])={1,7},NOT(ISERROR(VLOOKUP(DATE(YEAR(UsageTable[[#This Row],[Time]]),MONTH(UsageTable[[#This Row],[Time]]),DAY(UsageTable[[#This Row],[Time]])),Holidays[Date],1,FALSE()))))</f>
        <v>1</v>
      </c>
      <c r="I21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21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1" spans="2:11" x14ac:dyDescent="0.3">
      <c r="B2191" s="26">
        <v>44205</v>
      </c>
      <c r="C2191" s="33">
        <v>44205.041666666664</v>
      </c>
      <c r="D2191" s="28">
        <v>0.39</v>
      </c>
      <c r="E2191" s="15"/>
      <c r="F2191" s="15"/>
      <c r="G2191" s="36" t="str">
        <f>TEXT(UsageTable[[#This Row],[Time]],"mm-dd")</f>
        <v>01-09</v>
      </c>
      <c r="H2191" s="36" t="b" cm="1">
        <f t="array" ref="H2191">OR(WEEKDAY(UsageTable[[#This Row],[Time]])={1,7},NOT(ISERROR(VLOOKUP(DATE(YEAR(UsageTable[[#This Row],[Time]]),MONTH(UsageTable[[#This Row],[Time]]),DAY(UsageTable[[#This Row],[Time]])),Holidays[Date],1,FALSE()))))</f>
        <v>1</v>
      </c>
      <c r="I21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1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2" spans="2:11" x14ac:dyDescent="0.3">
      <c r="B2192" s="29">
        <v>44205</v>
      </c>
      <c r="C2192" s="34">
        <v>44205.083333333336</v>
      </c>
      <c r="D2192" s="31">
        <v>0.33</v>
      </c>
      <c r="E2192" s="15"/>
      <c r="F2192" s="15"/>
      <c r="G2192" s="36" t="str">
        <f>TEXT(UsageTable[[#This Row],[Time]],"mm-dd")</f>
        <v>01-09</v>
      </c>
      <c r="H2192" s="36" t="b" cm="1">
        <f t="array" ref="H2192">OR(WEEKDAY(UsageTable[[#This Row],[Time]])={1,7},NOT(ISERROR(VLOOKUP(DATE(YEAR(UsageTable[[#This Row],[Time]]),MONTH(UsageTable[[#This Row],[Time]]),DAY(UsageTable[[#This Row],[Time]])),Holidays[Date],1,FALSE()))))</f>
        <v>1</v>
      </c>
      <c r="I21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1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3" spans="2:11" x14ac:dyDescent="0.3">
      <c r="B2193" s="26">
        <v>44205</v>
      </c>
      <c r="C2193" s="33">
        <v>44205.125</v>
      </c>
      <c r="D2193" s="28">
        <v>0.36</v>
      </c>
      <c r="E2193" s="15"/>
      <c r="F2193" s="15"/>
      <c r="G2193" s="36" t="str">
        <f>TEXT(UsageTable[[#This Row],[Time]],"mm-dd")</f>
        <v>01-09</v>
      </c>
      <c r="H2193" s="36" t="b" cm="1">
        <f t="array" ref="H2193">OR(WEEKDAY(UsageTable[[#This Row],[Time]])={1,7},NOT(ISERROR(VLOOKUP(DATE(YEAR(UsageTable[[#This Row],[Time]]),MONTH(UsageTable[[#This Row],[Time]]),DAY(UsageTable[[#This Row],[Time]])),Holidays[Date],1,FALSE()))))</f>
        <v>1</v>
      </c>
      <c r="I21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1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4" spans="2:11" x14ac:dyDescent="0.3">
      <c r="B2194" s="29">
        <v>44205</v>
      </c>
      <c r="C2194" s="34">
        <v>44205.166666666664</v>
      </c>
      <c r="D2194" s="31">
        <v>0.75</v>
      </c>
      <c r="E2194" s="15"/>
      <c r="F2194" s="15"/>
      <c r="G2194" s="36" t="str">
        <f>TEXT(UsageTable[[#This Row],[Time]],"mm-dd")</f>
        <v>01-09</v>
      </c>
      <c r="H2194" s="36" t="b" cm="1">
        <f t="array" ref="H2194">OR(WEEKDAY(UsageTable[[#This Row],[Time]])={1,7},NOT(ISERROR(VLOOKUP(DATE(YEAR(UsageTable[[#This Row],[Time]]),MONTH(UsageTable[[#This Row],[Time]]),DAY(UsageTable[[#This Row],[Time]])),Holidays[Date],1,FALSE()))))</f>
        <v>1</v>
      </c>
      <c r="I21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1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5" spans="2:11" x14ac:dyDescent="0.3">
      <c r="B2195" s="26">
        <v>44205</v>
      </c>
      <c r="C2195" s="33">
        <v>44205.208333333336</v>
      </c>
      <c r="D2195" s="28">
        <v>0.36</v>
      </c>
      <c r="E2195" s="15"/>
      <c r="F2195" s="15"/>
      <c r="G2195" s="36" t="str">
        <f>TEXT(UsageTable[[#This Row],[Time]],"mm-dd")</f>
        <v>01-09</v>
      </c>
      <c r="H2195" s="36" t="b" cm="1">
        <f t="array" ref="H2195">OR(WEEKDAY(UsageTable[[#This Row],[Time]])={1,7},NOT(ISERROR(VLOOKUP(DATE(YEAR(UsageTable[[#This Row],[Time]]),MONTH(UsageTable[[#This Row],[Time]]),DAY(UsageTable[[#This Row],[Time]])),Holidays[Date],1,FALSE()))))</f>
        <v>1</v>
      </c>
      <c r="I21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1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6" spans="2:11" x14ac:dyDescent="0.3">
      <c r="B2196" s="29">
        <v>44205</v>
      </c>
      <c r="C2196" s="34">
        <v>44205.25</v>
      </c>
      <c r="D2196" s="31">
        <v>1</v>
      </c>
      <c r="E2196" s="15"/>
      <c r="F2196" s="15"/>
      <c r="G2196" s="36" t="str">
        <f>TEXT(UsageTable[[#This Row],[Time]],"mm-dd")</f>
        <v>01-09</v>
      </c>
      <c r="H2196" s="36" t="b" cm="1">
        <f t="array" ref="H2196">OR(WEEKDAY(UsageTable[[#This Row],[Time]])={1,7},NOT(ISERROR(VLOOKUP(DATE(YEAR(UsageTable[[#This Row],[Time]]),MONTH(UsageTable[[#This Row],[Time]]),DAY(UsageTable[[#This Row],[Time]])),Holidays[Date],1,FALSE()))))</f>
        <v>1</v>
      </c>
      <c r="I21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1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7" spans="2:11" x14ac:dyDescent="0.3">
      <c r="B2197" s="26">
        <v>44205</v>
      </c>
      <c r="C2197" s="33">
        <v>44205.291666666664</v>
      </c>
      <c r="D2197" s="28">
        <v>2.4500000000000002</v>
      </c>
      <c r="E2197" s="15"/>
      <c r="F2197" s="15"/>
      <c r="G2197" s="36" t="str">
        <f>TEXT(UsageTable[[#This Row],[Time]],"mm-dd")</f>
        <v>01-09</v>
      </c>
      <c r="H2197" s="36" t="b" cm="1">
        <f t="array" ref="H2197">OR(WEEKDAY(UsageTable[[#This Row],[Time]])={1,7},NOT(ISERROR(VLOOKUP(DATE(YEAR(UsageTable[[#This Row],[Time]]),MONTH(UsageTable[[#This Row],[Time]]),DAY(UsageTable[[#This Row],[Time]])),Holidays[Date],1,FALSE()))))</f>
        <v>1</v>
      </c>
      <c r="I21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21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8" spans="2:11" x14ac:dyDescent="0.3">
      <c r="B2198" s="29">
        <v>44205</v>
      </c>
      <c r="C2198" s="34">
        <v>44205.333333333336</v>
      </c>
      <c r="D2198" s="31">
        <v>3.69</v>
      </c>
      <c r="E2198" s="15"/>
      <c r="F2198" s="15"/>
      <c r="G2198" s="36" t="str">
        <f>TEXT(UsageTable[[#This Row],[Time]],"mm-dd")</f>
        <v>01-09</v>
      </c>
      <c r="H2198" s="36" t="b" cm="1">
        <f t="array" ref="H2198">OR(WEEKDAY(UsageTable[[#This Row],[Time]])={1,7},NOT(ISERROR(VLOOKUP(DATE(YEAR(UsageTable[[#This Row],[Time]]),MONTH(UsageTable[[#This Row],[Time]]),DAY(UsageTable[[#This Row],[Time]])),Holidays[Date],1,FALSE()))))</f>
        <v>1</v>
      </c>
      <c r="I21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3.69</v>
      </c>
      <c r="J21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199" spans="2:11" x14ac:dyDescent="0.3">
      <c r="B2199" s="26">
        <v>44205</v>
      </c>
      <c r="C2199" s="33">
        <v>44205.375</v>
      </c>
      <c r="D2199" s="28">
        <v>3.37</v>
      </c>
      <c r="E2199" s="15"/>
      <c r="F2199" s="15"/>
      <c r="G2199" s="36" t="str">
        <f>TEXT(UsageTable[[#This Row],[Time]],"mm-dd")</f>
        <v>01-09</v>
      </c>
      <c r="H2199" s="36" t="b" cm="1">
        <f t="array" ref="H2199">OR(WEEKDAY(UsageTable[[#This Row],[Time]])={1,7},NOT(ISERROR(VLOOKUP(DATE(YEAR(UsageTable[[#This Row],[Time]]),MONTH(UsageTable[[#This Row],[Time]]),DAY(UsageTable[[#This Row],[Time]])),Holidays[Date],1,FALSE()))))</f>
        <v>1</v>
      </c>
      <c r="I21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3.37</v>
      </c>
      <c r="J21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1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0" spans="2:11" x14ac:dyDescent="0.3">
      <c r="B2200" s="29">
        <v>44205</v>
      </c>
      <c r="C2200" s="34">
        <v>44205.416666666664</v>
      </c>
      <c r="D2200" s="31">
        <v>1.92</v>
      </c>
      <c r="E2200" s="15"/>
      <c r="F2200" s="15"/>
      <c r="G2200" s="36" t="str">
        <f>TEXT(UsageTable[[#This Row],[Time]],"mm-dd")</f>
        <v>01-09</v>
      </c>
      <c r="H2200" s="36" t="b" cm="1">
        <f t="array" ref="H2200">OR(WEEKDAY(UsageTable[[#This Row],[Time]])={1,7},NOT(ISERROR(VLOOKUP(DATE(YEAR(UsageTable[[#This Row],[Time]]),MONTH(UsageTable[[#This Row],[Time]]),DAY(UsageTable[[#This Row],[Time]])),Holidays[Date],1,FALSE()))))</f>
        <v>1</v>
      </c>
      <c r="I22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1.92</v>
      </c>
      <c r="J22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1" spans="2:11" x14ac:dyDescent="0.3">
      <c r="B2201" s="26">
        <v>44205</v>
      </c>
      <c r="C2201" s="33">
        <v>44205.458333333336</v>
      </c>
      <c r="D2201" s="28">
        <v>3.64</v>
      </c>
      <c r="E2201" s="15"/>
      <c r="F2201" s="15"/>
      <c r="G2201" s="36" t="str">
        <f>TEXT(UsageTable[[#This Row],[Time]],"mm-dd")</f>
        <v>01-09</v>
      </c>
      <c r="H2201" s="36" t="b" cm="1">
        <f t="array" ref="H2201">OR(WEEKDAY(UsageTable[[#This Row],[Time]])={1,7},NOT(ISERROR(VLOOKUP(DATE(YEAR(UsageTable[[#This Row],[Time]]),MONTH(UsageTable[[#This Row],[Time]]),DAY(UsageTable[[#This Row],[Time]])),Holidays[Date],1,FALSE()))))</f>
        <v>1</v>
      </c>
      <c r="I22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3.64</v>
      </c>
      <c r="J22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2" spans="2:11" x14ac:dyDescent="0.3">
      <c r="B2202" s="29">
        <v>44205</v>
      </c>
      <c r="C2202" s="34">
        <v>44205.5</v>
      </c>
      <c r="D2202" s="31">
        <v>5.5</v>
      </c>
      <c r="E2202" s="15"/>
      <c r="F2202" s="15"/>
      <c r="G2202" s="36" t="str">
        <f>TEXT(UsageTable[[#This Row],[Time]],"mm-dd")</f>
        <v>01-09</v>
      </c>
      <c r="H2202" s="36" t="b" cm="1">
        <f t="array" ref="H2202">OR(WEEKDAY(UsageTable[[#This Row],[Time]])={1,7},NOT(ISERROR(VLOOKUP(DATE(YEAR(UsageTable[[#This Row],[Time]]),MONTH(UsageTable[[#This Row],[Time]]),DAY(UsageTable[[#This Row],[Time]])),Holidays[Date],1,FALSE()))))</f>
        <v>1</v>
      </c>
      <c r="I22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5.5</v>
      </c>
      <c r="J22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3" spans="2:11" x14ac:dyDescent="0.3">
      <c r="B2203" s="26">
        <v>44205</v>
      </c>
      <c r="C2203" s="33">
        <v>44205.541666666664</v>
      </c>
      <c r="D2203" s="28">
        <v>1.42</v>
      </c>
      <c r="E2203" s="15"/>
      <c r="F2203" s="15"/>
      <c r="G2203" s="36" t="str">
        <f>TEXT(UsageTable[[#This Row],[Time]],"mm-dd")</f>
        <v>01-09</v>
      </c>
      <c r="H2203" s="36" t="b" cm="1">
        <f t="array" ref="H2203">OR(WEEKDAY(UsageTable[[#This Row],[Time]])={1,7},NOT(ISERROR(VLOOKUP(DATE(YEAR(UsageTable[[#This Row],[Time]]),MONTH(UsageTable[[#This Row],[Time]]),DAY(UsageTable[[#This Row],[Time]])),Holidays[Date],1,FALSE()))))</f>
        <v>1</v>
      </c>
      <c r="I22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22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4" spans="2:11" x14ac:dyDescent="0.3">
      <c r="B2204" s="29">
        <v>44205</v>
      </c>
      <c r="C2204" s="34">
        <v>44205.583333333336</v>
      </c>
      <c r="D2204" s="31">
        <v>1.01</v>
      </c>
      <c r="E2204" s="15"/>
      <c r="F2204" s="15"/>
      <c r="G2204" s="36" t="str">
        <f>TEXT(UsageTable[[#This Row],[Time]],"mm-dd")</f>
        <v>01-09</v>
      </c>
      <c r="H2204" s="36" t="b" cm="1">
        <f t="array" ref="H2204">OR(WEEKDAY(UsageTable[[#This Row],[Time]])={1,7},NOT(ISERROR(VLOOKUP(DATE(YEAR(UsageTable[[#This Row],[Time]]),MONTH(UsageTable[[#This Row],[Time]]),DAY(UsageTable[[#This Row],[Time]])),Holidays[Date],1,FALSE()))))</f>
        <v>1</v>
      </c>
      <c r="I22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2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5" spans="2:11" x14ac:dyDescent="0.3">
      <c r="B2205" s="26">
        <v>44205</v>
      </c>
      <c r="C2205" s="33">
        <v>44205.625</v>
      </c>
      <c r="D2205" s="28">
        <v>1.25</v>
      </c>
      <c r="E2205" s="15"/>
      <c r="F2205" s="15"/>
      <c r="G2205" s="36" t="str">
        <f>TEXT(UsageTable[[#This Row],[Time]],"mm-dd")</f>
        <v>01-09</v>
      </c>
      <c r="H2205" s="36" t="b" cm="1">
        <f t="array" ref="H2205">OR(WEEKDAY(UsageTable[[#This Row],[Time]])={1,7},NOT(ISERROR(VLOOKUP(DATE(YEAR(UsageTable[[#This Row],[Time]]),MONTH(UsageTable[[#This Row],[Time]]),DAY(UsageTable[[#This Row],[Time]])),Holidays[Date],1,FALSE()))))</f>
        <v>1</v>
      </c>
      <c r="I22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2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6" spans="2:11" x14ac:dyDescent="0.3">
      <c r="B2206" s="29">
        <v>44205</v>
      </c>
      <c r="C2206" s="34">
        <v>44205.666666666664</v>
      </c>
      <c r="D2206" s="31">
        <v>2.65</v>
      </c>
      <c r="E2206" s="15"/>
      <c r="F2206" s="15"/>
      <c r="G2206" s="36" t="str">
        <f>TEXT(UsageTable[[#This Row],[Time]],"mm-dd")</f>
        <v>01-09</v>
      </c>
      <c r="H2206" s="36" t="b" cm="1">
        <f t="array" ref="H2206">OR(WEEKDAY(UsageTable[[#This Row],[Time]])={1,7},NOT(ISERROR(VLOOKUP(DATE(YEAR(UsageTable[[#This Row],[Time]]),MONTH(UsageTable[[#This Row],[Time]]),DAY(UsageTable[[#This Row],[Time]])),Holidays[Date],1,FALSE()))))</f>
        <v>1</v>
      </c>
      <c r="I22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2.65</v>
      </c>
      <c r="J22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7" spans="2:11" x14ac:dyDescent="0.3">
      <c r="B2207" s="26">
        <v>44205</v>
      </c>
      <c r="C2207" s="33">
        <v>44205.708333333336</v>
      </c>
      <c r="D2207" s="28">
        <v>2.33</v>
      </c>
      <c r="E2207" s="15"/>
      <c r="F2207" s="15"/>
      <c r="G2207" s="36" t="str">
        <f>TEXT(UsageTable[[#This Row],[Time]],"mm-dd")</f>
        <v>01-09</v>
      </c>
      <c r="H2207" s="36" t="b" cm="1">
        <f t="array" ref="H2207">OR(WEEKDAY(UsageTable[[#This Row],[Time]])={1,7},NOT(ISERROR(VLOOKUP(DATE(YEAR(UsageTable[[#This Row],[Time]]),MONTH(UsageTable[[#This Row],[Time]]),DAY(UsageTable[[#This Row],[Time]])),Holidays[Date],1,FALSE()))))</f>
        <v>1</v>
      </c>
      <c r="I22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2.33</v>
      </c>
      <c r="J22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8" spans="2:11" x14ac:dyDescent="0.3">
      <c r="B2208" s="29">
        <v>44205</v>
      </c>
      <c r="C2208" s="34">
        <v>44205.75</v>
      </c>
      <c r="D2208" s="31">
        <v>2.68</v>
      </c>
      <c r="E2208" s="15"/>
      <c r="F2208" s="15"/>
      <c r="G2208" s="36" t="str">
        <f>TEXT(UsageTable[[#This Row],[Time]],"mm-dd")</f>
        <v>01-09</v>
      </c>
      <c r="H2208" s="36" t="b" cm="1">
        <f t="array" ref="H2208">OR(WEEKDAY(UsageTable[[#This Row],[Time]])={1,7},NOT(ISERROR(VLOOKUP(DATE(YEAR(UsageTable[[#This Row],[Time]]),MONTH(UsageTable[[#This Row],[Time]]),DAY(UsageTable[[#This Row],[Time]])),Holidays[Date],1,FALSE()))))</f>
        <v>1</v>
      </c>
      <c r="I22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2.68</v>
      </c>
      <c r="J22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09" spans="2:11" x14ac:dyDescent="0.3">
      <c r="B2209" s="26">
        <v>44205</v>
      </c>
      <c r="C2209" s="33">
        <v>44205.791666666664</v>
      </c>
      <c r="D2209" s="28">
        <v>1.94</v>
      </c>
      <c r="E2209" s="15"/>
      <c r="F2209" s="15"/>
      <c r="G2209" s="36" t="str">
        <f>TEXT(UsageTable[[#This Row],[Time]],"mm-dd")</f>
        <v>01-09</v>
      </c>
      <c r="H2209" s="36" t="b" cm="1">
        <f t="array" ref="H2209">OR(WEEKDAY(UsageTable[[#This Row],[Time]])={1,7},NOT(ISERROR(VLOOKUP(DATE(YEAR(UsageTable[[#This Row],[Time]]),MONTH(UsageTable[[#This Row],[Time]]),DAY(UsageTable[[#This Row],[Time]])),Holidays[Date],1,FALSE()))))</f>
        <v>1</v>
      </c>
      <c r="I22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22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0" spans="2:11" x14ac:dyDescent="0.3">
      <c r="B2210" s="29">
        <v>44205</v>
      </c>
      <c r="C2210" s="34">
        <v>44205.833333333336</v>
      </c>
      <c r="D2210" s="31">
        <v>0.56000000000000005</v>
      </c>
      <c r="E2210" s="15"/>
      <c r="F2210" s="15"/>
      <c r="G2210" s="36" t="str">
        <f>TEXT(UsageTable[[#This Row],[Time]],"mm-dd")</f>
        <v>01-09</v>
      </c>
      <c r="H2210" s="36" t="b" cm="1">
        <f t="array" ref="H2210">OR(WEEKDAY(UsageTable[[#This Row],[Time]])={1,7},NOT(ISERROR(VLOOKUP(DATE(YEAR(UsageTable[[#This Row],[Time]]),MONTH(UsageTable[[#This Row],[Time]]),DAY(UsageTable[[#This Row],[Time]])),Holidays[Date],1,FALSE()))))</f>
        <v>1</v>
      </c>
      <c r="I22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2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1" spans="2:11" x14ac:dyDescent="0.3">
      <c r="B2211" s="26">
        <v>44205</v>
      </c>
      <c r="C2211" s="33">
        <v>44205.875</v>
      </c>
      <c r="D2211" s="28">
        <v>0.94</v>
      </c>
      <c r="E2211" s="15"/>
      <c r="F2211" s="15"/>
      <c r="G2211" s="36" t="str">
        <f>TEXT(UsageTable[[#This Row],[Time]],"mm-dd")</f>
        <v>01-09</v>
      </c>
      <c r="H2211" s="36" t="b" cm="1">
        <f t="array" ref="H2211">OR(WEEKDAY(UsageTable[[#This Row],[Time]])={1,7},NOT(ISERROR(VLOOKUP(DATE(YEAR(UsageTable[[#This Row],[Time]]),MONTH(UsageTable[[#This Row],[Time]]),DAY(UsageTable[[#This Row],[Time]])),Holidays[Date],1,FALSE()))))</f>
        <v>1</v>
      </c>
      <c r="I22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22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2" spans="2:11" x14ac:dyDescent="0.3">
      <c r="B2212" s="29">
        <v>44205</v>
      </c>
      <c r="C2212" s="34">
        <v>44205.916666666664</v>
      </c>
      <c r="D2212" s="31">
        <v>0.55000000000000004</v>
      </c>
      <c r="E2212" s="15"/>
      <c r="F2212" s="15"/>
      <c r="G2212" s="36" t="str">
        <f>TEXT(UsageTable[[#This Row],[Time]],"mm-dd")</f>
        <v>01-09</v>
      </c>
      <c r="H2212" s="36" t="b" cm="1">
        <f t="array" ref="H2212">OR(WEEKDAY(UsageTable[[#This Row],[Time]])={1,7},NOT(ISERROR(VLOOKUP(DATE(YEAR(UsageTable[[#This Row],[Time]]),MONTH(UsageTable[[#This Row],[Time]]),DAY(UsageTable[[#This Row],[Time]])),Holidays[Date],1,FALSE()))))</f>
        <v>1</v>
      </c>
      <c r="I22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22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3" spans="2:11" x14ac:dyDescent="0.3">
      <c r="B2213" s="26">
        <v>44205</v>
      </c>
      <c r="C2213" s="33">
        <v>44205.958333333336</v>
      </c>
      <c r="D2213" s="28">
        <v>0.67</v>
      </c>
      <c r="E2213" s="15"/>
      <c r="F2213" s="15"/>
      <c r="G2213" s="36" t="str">
        <f>TEXT(UsageTable[[#This Row],[Time]],"mm-dd")</f>
        <v>01-09</v>
      </c>
      <c r="H2213" s="36" t="b" cm="1">
        <f t="array" ref="H2213">OR(WEEKDAY(UsageTable[[#This Row],[Time]])={1,7},NOT(ISERROR(VLOOKUP(DATE(YEAR(UsageTable[[#This Row],[Time]]),MONTH(UsageTable[[#This Row],[Time]]),DAY(UsageTable[[#This Row],[Time]])),Holidays[Date],1,FALSE()))))</f>
        <v>1</v>
      </c>
      <c r="I22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22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4" spans="2:11" x14ac:dyDescent="0.3">
      <c r="B2214" s="29">
        <v>44206</v>
      </c>
      <c r="C2214" s="34">
        <v>44206</v>
      </c>
      <c r="D2214" s="31">
        <v>0.84</v>
      </c>
      <c r="E2214" s="15"/>
      <c r="F2214" s="15"/>
      <c r="G2214" s="36" t="str">
        <f>TEXT(UsageTable[[#This Row],[Time]],"mm-dd")</f>
        <v>01-10</v>
      </c>
      <c r="H2214" s="36" t="b" cm="1">
        <f t="array" ref="H2214">OR(WEEKDAY(UsageTable[[#This Row],[Time]])={1,7},NOT(ISERROR(VLOOKUP(DATE(YEAR(UsageTable[[#This Row],[Time]]),MONTH(UsageTable[[#This Row],[Time]]),DAY(UsageTable[[#This Row],[Time]])),Holidays[Date],1,FALSE()))))</f>
        <v>1</v>
      </c>
      <c r="I22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22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5" spans="2:11" x14ac:dyDescent="0.3">
      <c r="B2215" s="26">
        <v>44206</v>
      </c>
      <c r="C2215" s="33">
        <v>44206.041666666664</v>
      </c>
      <c r="D2215" s="28">
        <v>0.77</v>
      </c>
      <c r="E2215" s="15"/>
      <c r="F2215" s="15"/>
      <c r="G2215" s="36" t="str">
        <f>TEXT(UsageTable[[#This Row],[Time]],"mm-dd")</f>
        <v>01-10</v>
      </c>
      <c r="H2215" s="36" t="b" cm="1">
        <f t="array" ref="H2215">OR(WEEKDAY(UsageTable[[#This Row],[Time]])={1,7},NOT(ISERROR(VLOOKUP(DATE(YEAR(UsageTable[[#This Row],[Time]]),MONTH(UsageTable[[#This Row],[Time]]),DAY(UsageTable[[#This Row],[Time]])),Holidays[Date],1,FALSE()))))</f>
        <v>1</v>
      </c>
      <c r="I22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2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6" spans="2:11" x14ac:dyDescent="0.3">
      <c r="B2216" s="29">
        <v>44206</v>
      </c>
      <c r="C2216" s="34">
        <v>44206.083333333336</v>
      </c>
      <c r="D2216" s="31">
        <v>0.35</v>
      </c>
      <c r="E2216" s="15"/>
      <c r="F2216" s="15"/>
      <c r="G2216" s="36" t="str">
        <f>TEXT(UsageTable[[#This Row],[Time]],"mm-dd")</f>
        <v>01-10</v>
      </c>
      <c r="H2216" s="36" t="b" cm="1">
        <f t="array" ref="H2216">OR(WEEKDAY(UsageTable[[#This Row],[Time]])={1,7},NOT(ISERROR(VLOOKUP(DATE(YEAR(UsageTable[[#This Row],[Time]]),MONTH(UsageTable[[#This Row],[Time]]),DAY(UsageTable[[#This Row],[Time]])),Holidays[Date],1,FALSE()))))</f>
        <v>1</v>
      </c>
      <c r="I22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2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7" spans="2:11" x14ac:dyDescent="0.3">
      <c r="B2217" s="26">
        <v>44206</v>
      </c>
      <c r="C2217" s="33">
        <v>44206.125</v>
      </c>
      <c r="D2217" s="28">
        <v>0.34</v>
      </c>
      <c r="E2217" s="15"/>
      <c r="F2217" s="15"/>
      <c r="G2217" s="36" t="str">
        <f>TEXT(UsageTable[[#This Row],[Time]],"mm-dd")</f>
        <v>01-10</v>
      </c>
      <c r="H2217" s="36" t="b" cm="1">
        <f t="array" ref="H2217">OR(WEEKDAY(UsageTable[[#This Row],[Time]])={1,7},NOT(ISERROR(VLOOKUP(DATE(YEAR(UsageTable[[#This Row],[Time]]),MONTH(UsageTable[[#This Row],[Time]]),DAY(UsageTable[[#This Row],[Time]])),Holidays[Date],1,FALSE()))))</f>
        <v>1</v>
      </c>
      <c r="I22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2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8" spans="2:11" x14ac:dyDescent="0.3">
      <c r="B2218" s="29">
        <v>44206</v>
      </c>
      <c r="C2218" s="34">
        <v>44206.166666666664</v>
      </c>
      <c r="D2218" s="31">
        <v>0.78</v>
      </c>
      <c r="E2218" s="15"/>
      <c r="F2218" s="15"/>
      <c r="G2218" s="36" t="str">
        <f>TEXT(UsageTable[[#This Row],[Time]],"mm-dd")</f>
        <v>01-10</v>
      </c>
      <c r="H2218" s="36" t="b" cm="1">
        <f t="array" ref="H2218">OR(WEEKDAY(UsageTable[[#This Row],[Time]])={1,7},NOT(ISERROR(VLOOKUP(DATE(YEAR(UsageTable[[#This Row],[Time]]),MONTH(UsageTable[[#This Row],[Time]]),DAY(UsageTable[[#This Row],[Time]])),Holidays[Date],1,FALSE()))))</f>
        <v>1</v>
      </c>
      <c r="I22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2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19" spans="2:11" x14ac:dyDescent="0.3">
      <c r="B2219" s="26">
        <v>44206</v>
      </c>
      <c r="C2219" s="33">
        <v>44206.208333333336</v>
      </c>
      <c r="D2219" s="28">
        <v>0.33</v>
      </c>
      <c r="E2219" s="15"/>
      <c r="F2219" s="15"/>
      <c r="G2219" s="36" t="str">
        <f>TEXT(UsageTable[[#This Row],[Time]],"mm-dd")</f>
        <v>01-10</v>
      </c>
      <c r="H2219" s="36" t="b" cm="1">
        <f t="array" ref="H2219">OR(WEEKDAY(UsageTable[[#This Row],[Time]])={1,7},NOT(ISERROR(VLOOKUP(DATE(YEAR(UsageTable[[#This Row],[Time]]),MONTH(UsageTable[[#This Row],[Time]]),DAY(UsageTable[[#This Row],[Time]])),Holidays[Date],1,FALSE()))))</f>
        <v>1</v>
      </c>
      <c r="I22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2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0" spans="2:11" x14ac:dyDescent="0.3">
      <c r="B2220" s="29">
        <v>44206</v>
      </c>
      <c r="C2220" s="34">
        <v>44206.25</v>
      </c>
      <c r="D2220" s="31">
        <v>0.45</v>
      </c>
      <c r="E2220" s="15"/>
      <c r="F2220" s="15"/>
      <c r="G2220" s="36" t="str">
        <f>TEXT(UsageTable[[#This Row],[Time]],"mm-dd")</f>
        <v>01-10</v>
      </c>
      <c r="H2220" s="36" t="b" cm="1">
        <f t="array" ref="H2220">OR(WEEKDAY(UsageTable[[#This Row],[Time]])={1,7},NOT(ISERROR(VLOOKUP(DATE(YEAR(UsageTable[[#This Row],[Time]]),MONTH(UsageTable[[#This Row],[Time]]),DAY(UsageTable[[#This Row],[Time]])),Holidays[Date],1,FALSE()))))</f>
        <v>1</v>
      </c>
      <c r="I22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22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1" spans="2:11" x14ac:dyDescent="0.3">
      <c r="B2221" s="26">
        <v>44206</v>
      </c>
      <c r="C2221" s="33">
        <v>44206.291666666664</v>
      </c>
      <c r="D2221" s="28">
        <v>2.23</v>
      </c>
      <c r="E2221" s="15"/>
      <c r="F2221" s="15"/>
      <c r="G2221" s="36" t="str">
        <f>TEXT(UsageTable[[#This Row],[Time]],"mm-dd")</f>
        <v>01-10</v>
      </c>
      <c r="H2221" s="36" t="b" cm="1">
        <f t="array" ref="H2221">OR(WEEKDAY(UsageTable[[#This Row],[Time]])={1,7},NOT(ISERROR(VLOOKUP(DATE(YEAR(UsageTable[[#This Row],[Time]]),MONTH(UsageTable[[#This Row],[Time]]),DAY(UsageTable[[#This Row],[Time]])),Holidays[Date],1,FALSE()))))</f>
        <v>1</v>
      </c>
      <c r="I22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2.23</v>
      </c>
      <c r="J22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2" spans="2:11" x14ac:dyDescent="0.3">
      <c r="B2222" s="29">
        <v>44206</v>
      </c>
      <c r="C2222" s="34">
        <v>44206.333333333336</v>
      </c>
      <c r="D2222" s="31">
        <v>1.9</v>
      </c>
      <c r="E2222" s="15"/>
      <c r="F2222" s="15"/>
      <c r="G2222" s="36" t="str">
        <f>TEXT(UsageTable[[#This Row],[Time]],"mm-dd")</f>
        <v>01-10</v>
      </c>
      <c r="H2222" s="36" t="b" cm="1">
        <f t="array" ref="H2222">OR(WEEKDAY(UsageTable[[#This Row],[Time]])={1,7},NOT(ISERROR(VLOOKUP(DATE(YEAR(UsageTable[[#This Row],[Time]]),MONTH(UsageTable[[#This Row],[Time]]),DAY(UsageTable[[#This Row],[Time]])),Holidays[Date],1,FALSE()))))</f>
        <v>1</v>
      </c>
      <c r="I22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22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3" spans="2:11" x14ac:dyDescent="0.3">
      <c r="B2223" s="26">
        <v>44206</v>
      </c>
      <c r="C2223" s="33">
        <v>44206.375</v>
      </c>
      <c r="D2223" s="28">
        <v>2.76</v>
      </c>
      <c r="E2223" s="15"/>
      <c r="F2223" s="15"/>
      <c r="G2223" s="36" t="str">
        <f>TEXT(UsageTable[[#This Row],[Time]],"mm-dd")</f>
        <v>01-10</v>
      </c>
      <c r="H2223" s="36" t="b" cm="1">
        <f t="array" ref="H2223">OR(WEEKDAY(UsageTable[[#This Row],[Time]])={1,7},NOT(ISERROR(VLOOKUP(DATE(YEAR(UsageTable[[#This Row],[Time]]),MONTH(UsageTable[[#This Row],[Time]]),DAY(UsageTable[[#This Row],[Time]])),Holidays[Date],1,FALSE()))))</f>
        <v>1</v>
      </c>
      <c r="I22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2.76</v>
      </c>
      <c r="J22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4" spans="2:11" x14ac:dyDescent="0.3">
      <c r="B2224" s="29">
        <v>44206</v>
      </c>
      <c r="C2224" s="34">
        <v>44206.416666666664</v>
      </c>
      <c r="D2224" s="31">
        <v>3.62</v>
      </c>
      <c r="E2224" s="15"/>
      <c r="F2224" s="15"/>
      <c r="G2224" s="36" t="str">
        <f>TEXT(UsageTable[[#This Row],[Time]],"mm-dd")</f>
        <v>01-10</v>
      </c>
      <c r="H2224" s="36" t="b" cm="1">
        <f t="array" ref="H2224">OR(WEEKDAY(UsageTable[[#This Row],[Time]])={1,7},NOT(ISERROR(VLOOKUP(DATE(YEAR(UsageTable[[#This Row],[Time]]),MONTH(UsageTable[[#This Row],[Time]]),DAY(UsageTable[[#This Row],[Time]])),Holidays[Date],1,FALSE()))))</f>
        <v>1</v>
      </c>
      <c r="I22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3.62</v>
      </c>
      <c r="J22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5" spans="2:11" x14ac:dyDescent="0.3">
      <c r="B2225" s="26">
        <v>44206</v>
      </c>
      <c r="C2225" s="33">
        <v>44206.458333333336</v>
      </c>
      <c r="D2225" s="28">
        <v>2.31</v>
      </c>
      <c r="E2225" s="15"/>
      <c r="F2225" s="15"/>
      <c r="G2225" s="36" t="str">
        <f>TEXT(UsageTable[[#This Row],[Time]],"mm-dd")</f>
        <v>01-10</v>
      </c>
      <c r="H2225" s="36" t="b" cm="1">
        <f t="array" ref="H2225">OR(WEEKDAY(UsageTable[[#This Row],[Time]])={1,7},NOT(ISERROR(VLOOKUP(DATE(YEAR(UsageTable[[#This Row],[Time]]),MONTH(UsageTable[[#This Row],[Time]]),DAY(UsageTable[[#This Row],[Time]])),Holidays[Date],1,FALSE()))))</f>
        <v>1</v>
      </c>
      <c r="I22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v>
      </c>
      <c r="J22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6" spans="2:11" x14ac:dyDescent="0.3">
      <c r="B2226" s="29">
        <v>44206</v>
      </c>
      <c r="C2226" s="34">
        <v>44206.5</v>
      </c>
      <c r="D2226" s="31">
        <v>3.18</v>
      </c>
      <c r="E2226" s="15"/>
      <c r="F2226" s="15"/>
      <c r="G2226" s="36" t="str">
        <f>TEXT(UsageTable[[#This Row],[Time]],"mm-dd")</f>
        <v>01-10</v>
      </c>
      <c r="H2226" s="36" t="b" cm="1">
        <f t="array" ref="H2226">OR(WEEKDAY(UsageTable[[#This Row],[Time]])={1,7},NOT(ISERROR(VLOOKUP(DATE(YEAR(UsageTable[[#This Row],[Time]]),MONTH(UsageTable[[#This Row],[Time]]),DAY(UsageTable[[#This Row],[Time]])),Holidays[Date],1,FALSE()))))</f>
        <v>1</v>
      </c>
      <c r="I22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3.18</v>
      </c>
      <c r="J22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7" spans="2:11" x14ac:dyDescent="0.3">
      <c r="B2227" s="26">
        <v>44206</v>
      </c>
      <c r="C2227" s="33">
        <v>44206.541666666664</v>
      </c>
      <c r="D2227" s="28">
        <v>1.4</v>
      </c>
      <c r="E2227" s="15"/>
      <c r="F2227" s="15"/>
      <c r="G2227" s="36" t="str">
        <f>TEXT(UsageTable[[#This Row],[Time]],"mm-dd")</f>
        <v>01-10</v>
      </c>
      <c r="H2227" s="36" t="b" cm="1">
        <f t="array" ref="H2227">OR(WEEKDAY(UsageTable[[#This Row],[Time]])={1,7},NOT(ISERROR(VLOOKUP(DATE(YEAR(UsageTable[[#This Row],[Time]]),MONTH(UsageTable[[#This Row],[Time]]),DAY(UsageTable[[#This Row],[Time]])),Holidays[Date],1,FALSE()))))</f>
        <v>1</v>
      </c>
      <c r="I22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v>
      </c>
      <c r="J22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8" spans="2:11" x14ac:dyDescent="0.3">
      <c r="B2228" s="29">
        <v>44206</v>
      </c>
      <c r="C2228" s="34">
        <v>44206.583333333336</v>
      </c>
      <c r="D2228" s="31">
        <v>1.1399999999999999</v>
      </c>
      <c r="E2228" s="15"/>
      <c r="F2228" s="15"/>
      <c r="G2228" s="36" t="str">
        <f>TEXT(UsageTable[[#This Row],[Time]],"mm-dd")</f>
        <v>01-10</v>
      </c>
      <c r="H2228" s="36" t="b" cm="1">
        <f t="array" ref="H2228">OR(WEEKDAY(UsageTable[[#This Row],[Time]])={1,7},NOT(ISERROR(VLOOKUP(DATE(YEAR(UsageTable[[#This Row],[Time]]),MONTH(UsageTable[[#This Row],[Time]]),DAY(UsageTable[[#This Row],[Time]])),Holidays[Date],1,FALSE()))))</f>
        <v>1</v>
      </c>
      <c r="I22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22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29" spans="2:11" x14ac:dyDescent="0.3">
      <c r="B2229" s="26">
        <v>44206</v>
      </c>
      <c r="C2229" s="33">
        <v>44206.625</v>
      </c>
      <c r="D2229" s="28">
        <v>0.48</v>
      </c>
      <c r="E2229" s="15"/>
      <c r="F2229" s="15"/>
      <c r="G2229" s="36" t="str">
        <f>TEXT(UsageTable[[#This Row],[Time]],"mm-dd")</f>
        <v>01-10</v>
      </c>
      <c r="H2229" s="36" t="b" cm="1">
        <f t="array" ref="H2229">OR(WEEKDAY(UsageTable[[#This Row],[Time]])={1,7},NOT(ISERROR(VLOOKUP(DATE(YEAR(UsageTable[[#This Row],[Time]]),MONTH(UsageTable[[#This Row],[Time]]),DAY(UsageTable[[#This Row],[Time]])),Holidays[Date],1,FALSE()))))</f>
        <v>1</v>
      </c>
      <c r="I22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22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0" spans="2:11" x14ac:dyDescent="0.3">
      <c r="B2230" s="29">
        <v>44206</v>
      </c>
      <c r="C2230" s="34">
        <v>44206.666666666664</v>
      </c>
      <c r="D2230" s="31">
        <v>3.2</v>
      </c>
      <c r="E2230" s="15"/>
      <c r="F2230" s="15"/>
      <c r="G2230" s="36" t="str">
        <f>TEXT(UsageTable[[#This Row],[Time]],"mm-dd")</f>
        <v>01-10</v>
      </c>
      <c r="H2230" s="36" t="b" cm="1">
        <f t="array" ref="H2230">OR(WEEKDAY(UsageTable[[#This Row],[Time]])={1,7},NOT(ISERROR(VLOOKUP(DATE(YEAR(UsageTable[[#This Row],[Time]]),MONTH(UsageTable[[#This Row],[Time]]),DAY(UsageTable[[#This Row],[Time]])),Holidays[Date],1,FALSE()))))</f>
        <v>1</v>
      </c>
      <c r="I22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22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1" spans="2:11" x14ac:dyDescent="0.3">
      <c r="B2231" s="26">
        <v>44206</v>
      </c>
      <c r="C2231" s="33">
        <v>44206.708333333336</v>
      </c>
      <c r="D2231" s="28">
        <v>6.79</v>
      </c>
      <c r="E2231" s="15"/>
      <c r="F2231" s="15"/>
      <c r="G2231" s="36" t="str">
        <f>TEXT(UsageTable[[#This Row],[Time]],"mm-dd")</f>
        <v>01-10</v>
      </c>
      <c r="H2231" s="36" t="b" cm="1">
        <f t="array" ref="H2231">OR(WEEKDAY(UsageTable[[#This Row],[Time]])={1,7},NOT(ISERROR(VLOOKUP(DATE(YEAR(UsageTable[[#This Row],[Time]]),MONTH(UsageTable[[#This Row],[Time]]),DAY(UsageTable[[#This Row],[Time]])),Holidays[Date],1,FALSE()))))</f>
        <v>1</v>
      </c>
      <c r="I22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6.79</v>
      </c>
      <c r="J22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2" spans="2:11" x14ac:dyDescent="0.3">
      <c r="B2232" s="29">
        <v>44206</v>
      </c>
      <c r="C2232" s="34">
        <v>44206.75</v>
      </c>
      <c r="D2232" s="31">
        <v>4.1399999999999997</v>
      </c>
      <c r="E2232" s="15"/>
      <c r="F2232" s="15"/>
      <c r="G2232" s="36" t="str">
        <f>TEXT(UsageTable[[#This Row],[Time]],"mm-dd")</f>
        <v>01-10</v>
      </c>
      <c r="H2232" s="36" t="b" cm="1">
        <f t="array" ref="H2232">OR(WEEKDAY(UsageTable[[#This Row],[Time]])={1,7},NOT(ISERROR(VLOOKUP(DATE(YEAR(UsageTable[[#This Row],[Time]]),MONTH(UsageTable[[#This Row],[Time]]),DAY(UsageTable[[#This Row],[Time]])),Holidays[Date],1,FALSE()))))</f>
        <v>1</v>
      </c>
      <c r="I22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4.1399999999999997</v>
      </c>
      <c r="J22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3" spans="2:11" x14ac:dyDescent="0.3">
      <c r="B2233" s="26">
        <v>44206</v>
      </c>
      <c r="C2233" s="33">
        <v>44206.791666666664</v>
      </c>
      <c r="D2233" s="28">
        <v>2.2000000000000002</v>
      </c>
      <c r="E2233" s="15"/>
      <c r="F2233" s="15"/>
      <c r="G2233" s="36" t="str">
        <f>TEXT(UsageTable[[#This Row],[Time]],"mm-dd")</f>
        <v>01-10</v>
      </c>
      <c r="H2233" s="36" t="b" cm="1">
        <f t="array" ref="H2233">OR(WEEKDAY(UsageTable[[#This Row],[Time]])={1,7},NOT(ISERROR(VLOOKUP(DATE(YEAR(UsageTable[[#This Row],[Time]]),MONTH(UsageTable[[#This Row],[Time]]),DAY(UsageTable[[#This Row],[Time]])),Holidays[Date],1,FALSE()))))</f>
        <v>1</v>
      </c>
      <c r="I22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2.2000000000000002</v>
      </c>
      <c r="J22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4" spans="2:11" x14ac:dyDescent="0.3">
      <c r="B2234" s="29">
        <v>44206</v>
      </c>
      <c r="C2234" s="34">
        <v>44206.833333333336</v>
      </c>
      <c r="D2234" s="31">
        <v>1.18</v>
      </c>
      <c r="E2234" s="15"/>
      <c r="F2234" s="15"/>
      <c r="G2234" s="36" t="str">
        <f>TEXT(UsageTable[[#This Row],[Time]],"mm-dd")</f>
        <v>01-10</v>
      </c>
      <c r="H2234" s="36" t="b" cm="1">
        <f t="array" ref="H2234">OR(WEEKDAY(UsageTable[[#This Row],[Time]])={1,7},NOT(ISERROR(VLOOKUP(DATE(YEAR(UsageTable[[#This Row],[Time]]),MONTH(UsageTable[[#This Row],[Time]]),DAY(UsageTable[[#This Row],[Time]])),Holidays[Date],1,FALSE()))))</f>
        <v>1</v>
      </c>
      <c r="I22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22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5" spans="2:11" x14ac:dyDescent="0.3">
      <c r="B2235" s="26">
        <v>44206</v>
      </c>
      <c r="C2235" s="33">
        <v>44206.875</v>
      </c>
      <c r="D2235" s="28">
        <v>1.04</v>
      </c>
      <c r="E2235" s="15"/>
      <c r="F2235" s="15"/>
      <c r="G2235" s="36" t="str">
        <f>TEXT(UsageTable[[#This Row],[Time]],"mm-dd")</f>
        <v>01-10</v>
      </c>
      <c r="H2235" s="36" t="b" cm="1">
        <f t="array" ref="H2235">OR(WEEKDAY(UsageTable[[#This Row],[Time]])={1,7},NOT(ISERROR(VLOOKUP(DATE(YEAR(UsageTable[[#This Row],[Time]]),MONTH(UsageTable[[#This Row],[Time]]),DAY(UsageTable[[#This Row],[Time]])),Holidays[Date],1,FALSE()))))</f>
        <v>1</v>
      </c>
      <c r="I22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22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6" spans="2:11" x14ac:dyDescent="0.3">
      <c r="B2236" s="29">
        <v>44206</v>
      </c>
      <c r="C2236" s="34">
        <v>44206.916666666664</v>
      </c>
      <c r="D2236" s="31">
        <v>0.92</v>
      </c>
      <c r="E2236" s="15"/>
      <c r="F2236" s="15"/>
      <c r="G2236" s="36" t="str">
        <f>TEXT(UsageTable[[#This Row],[Time]],"mm-dd")</f>
        <v>01-10</v>
      </c>
      <c r="H2236" s="36" t="b" cm="1">
        <f t="array" ref="H2236">OR(WEEKDAY(UsageTable[[#This Row],[Time]])={1,7},NOT(ISERROR(VLOOKUP(DATE(YEAR(UsageTable[[#This Row],[Time]]),MONTH(UsageTable[[#This Row],[Time]]),DAY(UsageTable[[#This Row],[Time]])),Holidays[Date],1,FALSE()))))</f>
        <v>1</v>
      </c>
      <c r="I22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2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7" spans="2:11" x14ac:dyDescent="0.3">
      <c r="B2237" s="26">
        <v>44206</v>
      </c>
      <c r="C2237" s="33">
        <v>44206.958333333336</v>
      </c>
      <c r="D2237" s="28">
        <v>0.42</v>
      </c>
      <c r="E2237" s="15"/>
      <c r="F2237" s="15"/>
      <c r="G2237" s="36" t="str">
        <f>TEXT(UsageTable[[#This Row],[Time]],"mm-dd")</f>
        <v>01-10</v>
      </c>
      <c r="H2237" s="36" t="b" cm="1">
        <f t="array" ref="H2237">OR(WEEKDAY(UsageTable[[#This Row],[Time]])={1,7},NOT(ISERROR(VLOOKUP(DATE(YEAR(UsageTable[[#This Row],[Time]]),MONTH(UsageTable[[#This Row],[Time]]),DAY(UsageTable[[#This Row],[Time]])),Holidays[Date],1,FALSE()))))</f>
        <v>1</v>
      </c>
      <c r="I22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2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8" spans="2:11" x14ac:dyDescent="0.3">
      <c r="B2238" s="29">
        <v>44207</v>
      </c>
      <c r="C2238" s="34">
        <v>44207</v>
      </c>
      <c r="D2238" s="31">
        <v>0.77</v>
      </c>
      <c r="E2238" s="15"/>
      <c r="F2238" s="15"/>
      <c r="G2238" s="36" t="str">
        <f>TEXT(UsageTable[[#This Row],[Time]],"mm-dd")</f>
        <v>01-11</v>
      </c>
      <c r="H2238" s="36" t="b" cm="1">
        <f t="array" ref="H2238">OR(WEEKDAY(UsageTable[[#This Row],[Time]])={1,7},NOT(ISERROR(VLOOKUP(DATE(YEAR(UsageTable[[#This Row],[Time]]),MONTH(UsageTable[[#This Row],[Time]]),DAY(UsageTable[[#This Row],[Time]])),Holidays[Date],1,FALSE()))))</f>
        <v>0</v>
      </c>
      <c r="I22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2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39" spans="2:11" x14ac:dyDescent="0.3">
      <c r="B2239" s="26">
        <v>44207</v>
      </c>
      <c r="C2239" s="33">
        <v>44207.041666666664</v>
      </c>
      <c r="D2239" s="28">
        <v>0.38</v>
      </c>
      <c r="E2239" s="15"/>
      <c r="F2239" s="15"/>
      <c r="G2239" s="36" t="str">
        <f>TEXT(UsageTable[[#This Row],[Time]],"mm-dd")</f>
        <v>01-11</v>
      </c>
      <c r="H2239" s="36" t="b" cm="1">
        <f t="array" ref="H2239">OR(WEEKDAY(UsageTable[[#This Row],[Time]])={1,7},NOT(ISERROR(VLOOKUP(DATE(YEAR(UsageTable[[#This Row],[Time]]),MONTH(UsageTable[[#This Row],[Time]]),DAY(UsageTable[[#This Row],[Time]])),Holidays[Date],1,FALSE()))))</f>
        <v>0</v>
      </c>
      <c r="I22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2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0" spans="2:11" x14ac:dyDescent="0.3">
      <c r="B2240" s="29">
        <v>44207</v>
      </c>
      <c r="C2240" s="34">
        <v>44207.083333333336</v>
      </c>
      <c r="D2240" s="31">
        <v>0.34</v>
      </c>
      <c r="E2240" s="15"/>
      <c r="F2240" s="15"/>
      <c r="G2240" s="36" t="str">
        <f>TEXT(UsageTable[[#This Row],[Time]],"mm-dd")</f>
        <v>01-11</v>
      </c>
      <c r="H2240" s="36" t="b" cm="1">
        <f t="array" ref="H2240">OR(WEEKDAY(UsageTable[[#This Row],[Time]])={1,7},NOT(ISERROR(VLOOKUP(DATE(YEAR(UsageTable[[#This Row],[Time]]),MONTH(UsageTable[[#This Row],[Time]]),DAY(UsageTable[[#This Row],[Time]])),Holidays[Date],1,FALSE()))))</f>
        <v>0</v>
      </c>
      <c r="I22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2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1" spans="2:11" x14ac:dyDescent="0.3">
      <c r="B2241" s="26">
        <v>44207</v>
      </c>
      <c r="C2241" s="33">
        <v>44207.125</v>
      </c>
      <c r="D2241" s="28">
        <v>0.79</v>
      </c>
      <c r="E2241" s="15"/>
      <c r="F2241" s="15"/>
      <c r="G2241" s="36" t="str">
        <f>TEXT(UsageTable[[#This Row],[Time]],"mm-dd")</f>
        <v>01-11</v>
      </c>
      <c r="H2241" s="36" t="b" cm="1">
        <f t="array" ref="H2241">OR(WEEKDAY(UsageTable[[#This Row],[Time]])={1,7},NOT(ISERROR(VLOOKUP(DATE(YEAR(UsageTable[[#This Row],[Time]]),MONTH(UsageTable[[#This Row],[Time]]),DAY(UsageTable[[#This Row],[Time]])),Holidays[Date],1,FALSE()))))</f>
        <v>0</v>
      </c>
      <c r="I22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2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2" spans="2:11" x14ac:dyDescent="0.3">
      <c r="B2242" s="29">
        <v>44207</v>
      </c>
      <c r="C2242" s="34">
        <v>44207.166666666664</v>
      </c>
      <c r="D2242" s="31">
        <v>0.35</v>
      </c>
      <c r="E2242" s="15"/>
      <c r="F2242" s="15"/>
      <c r="G2242" s="36" t="str">
        <f>TEXT(UsageTable[[#This Row],[Time]],"mm-dd")</f>
        <v>01-11</v>
      </c>
      <c r="H2242" s="36" t="b" cm="1">
        <f t="array" ref="H2242">OR(WEEKDAY(UsageTable[[#This Row],[Time]])={1,7},NOT(ISERROR(VLOOKUP(DATE(YEAR(UsageTable[[#This Row],[Time]]),MONTH(UsageTable[[#This Row],[Time]]),DAY(UsageTable[[#This Row],[Time]])),Holidays[Date],1,FALSE()))))</f>
        <v>0</v>
      </c>
      <c r="I22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2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3" spans="2:11" x14ac:dyDescent="0.3">
      <c r="B2243" s="26">
        <v>44207</v>
      </c>
      <c r="C2243" s="33">
        <v>44207.208333333336</v>
      </c>
      <c r="D2243" s="28">
        <v>1.01</v>
      </c>
      <c r="E2243" s="15"/>
      <c r="F2243" s="15"/>
      <c r="G2243" s="36" t="str">
        <f>TEXT(UsageTable[[#This Row],[Time]],"mm-dd")</f>
        <v>01-11</v>
      </c>
      <c r="H2243" s="36" t="b" cm="1">
        <f t="array" ref="H2243">OR(WEEKDAY(UsageTable[[#This Row],[Time]])={1,7},NOT(ISERROR(VLOOKUP(DATE(YEAR(UsageTable[[#This Row],[Time]]),MONTH(UsageTable[[#This Row],[Time]]),DAY(UsageTable[[#This Row],[Time]])),Holidays[Date],1,FALSE()))))</f>
        <v>0</v>
      </c>
      <c r="I22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2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4" spans="2:11" x14ac:dyDescent="0.3">
      <c r="B2244" s="29">
        <v>44207</v>
      </c>
      <c r="C2244" s="34">
        <v>44207.25</v>
      </c>
      <c r="D2244" s="31">
        <v>1.62</v>
      </c>
      <c r="E2244" s="15"/>
      <c r="F2244" s="15"/>
      <c r="G2244" s="36" t="str">
        <f>TEXT(UsageTable[[#This Row],[Time]],"mm-dd")</f>
        <v>01-11</v>
      </c>
      <c r="H2244" s="36" t="b" cm="1">
        <f t="array" ref="H2244">OR(WEEKDAY(UsageTable[[#This Row],[Time]])={1,7},NOT(ISERROR(VLOOKUP(DATE(YEAR(UsageTable[[#This Row],[Time]]),MONTH(UsageTable[[#This Row],[Time]]),DAY(UsageTable[[#This Row],[Time]])),Holidays[Date],1,FALSE()))))</f>
        <v>0</v>
      </c>
      <c r="I22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1.62</v>
      </c>
      <c r="J22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45" spans="2:11" x14ac:dyDescent="0.3">
      <c r="B2245" s="26">
        <v>44207</v>
      </c>
      <c r="C2245" s="33">
        <v>44207.291666666664</v>
      </c>
      <c r="D2245" s="28">
        <v>2.64</v>
      </c>
      <c r="E2245" s="15"/>
      <c r="F2245" s="15"/>
      <c r="G2245" s="36" t="str">
        <f>TEXT(UsageTable[[#This Row],[Time]],"mm-dd")</f>
        <v>01-11</v>
      </c>
      <c r="H2245" s="36" t="b" cm="1">
        <f t="array" ref="H2245">OR(WEEKDAY(UsageTable[[#This Row],[Time]])={1,7},NOT(ISERROR(VLOOKUP(DATE(YEAR(UsageTable[[#This Row],[Time]]),MONTH(UsageTable[[#This Row],[Time]]),DAY(UsageTable[[#This Row],[Time]])),Holidays[Date],1,FALSE()))))</f>
        <v>0</v>
      </c>
      <c r="I22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2246" spans="2:11" x14ac:dyDescent="0.3">
      <c r="B2246" s="29">
        <v>44207</v>
      </c>
      <c r="C2246" s="34">
        <v>44207.333333333336</v>
      </c>
      <c r="D2246" s="31">
        <v>2.76</v>
      </c>
      <c r="E2246" s="15"/>
      <c r="F2246" s="15"/>
      <c r="G2246" s="36" t="str">
        <f>TEXT(UsageTable[[#This Row],[Time]],"mm-dd")</f>
        <v>01-11</v>
      </c>
      <c r="H2246" s="36" t="b" cm="1">
        <f t="array" ref="H2246">OR(WEEKDAY(UsageTable[[#This Row],[Time]])={1,7},NOT(ISERROR(VLOOKUP(DATE(YEAR(UsageTable[[#This Row],[Time]]),MONTH(UsageTable[[#This Row],[Time]]),DAY(UsageTable[[#This Row],[Time]])),Holidays[Date],1,FALSE()))))</f>
        <v>0</v>
      </c>
      <c r="I22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2247" spans="2:11" x14ac:dyDescent="0.3">
      <c r="B2247" s="26">
        <v>44207</v>
      </c>
      <c r="C2247" s="33">
        <v>44207.375</v>
      </c>
      <c r="D2247" s="28">
        <v>3.7</v>
      </c>
      <c r="E2247" s="15"/>
      <c r="F2247" s="15"/>
      <c r="G2247" s="36" t="str">
        <f>TEXT(UsageTable[[#This Row],[Time]],"mm-dd")</f>
        <v>01-11</v>
      </c>
      <c r="H2247" s="36" t="b" cm="1">
        <f t="array" ref="H2247">OR(WEEKDAY(UsageTable[[#This Row],[Time]])={1,7},NOT(ISERROR(VLOOKUP(DATE(YEAR(UsageTable[[#This Row],[Time]]),MONTH(UsageTable[[#This Row],[Time]]),DAY(UsageTable[[#This Row],[Time]])),Holidays[Date],1,FALSE()))))</f>
        <v>0</v>
      </c>
      <c r="I22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v>
      </c>
    </row>
    <row r="2248" spans="2:11" x14ac:dyDescent="0.3">
      <c r="B2248" s="29">
        <v>44207</v>
      </c>
      <c r="C2248" s="34">
        <v>44207.416666666664</v>
      </c>
      <c r="D2248" s="31">
        <v>2.31</v>
      </c>
      <c r="E2248" s="15"/>
      <c r="F2248" s="15"/>
      <c r="G2248" s="36" t="str">
        <f>TEXT(UsageTable[[#This Row],[Time]],"mm-dd")</f>
        <v>01-11</v>
      </c>
      <c r="H2248" s="36" t="b" cm="1">
        <f t="array" ref="H2248">OR(WEEKDAY(UsageTable[[#This Row],[Time]])={1,7},NOT(ISERROR(VLOOKUP(DATE(YEAR(UsageTable[[#This Row],[Time]]),MONTH(UsageTable[[#This Row],[Time]]),DAY(UsageTable[[#This Row],[Time]])),Holidays[Date],1,FALSE()))))</f>
        <v>0</v>
      </c>
      <c r="I22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2.31</v>
      </c>
    </row>
    <row r="2249" spans="2:11" x14ac:dyDescent="0.3">
      <c r="B2249" s="26">
        <v>44207</v>
      </c>
      <c r="C2249" s="33">
        <v>44207.458333333336</v>
      </c>
      <c r="D2249" s="28">
        <v>2.0099999999999998</v>
      </c>
      <c r="E2249" s="15"/>
      <c r="F2249" s="15"/>
      <c r="G2249" s="36" t="str">
        <f>TEXT(UsageTable[[#This Row],[Time]],"mm-dd")</f>
        <v>01-11</v>
      </c>
      <c r="H2249" s="36" t="b" cm="1">
        <f t="array" ref="H2249">OR(WEEKDAY(UsageTable[[#This Row],[Time]])={1,7},NOT(ISERROR(VLOOKUP(DATE(YEAR(UsageTable[[#This Row],[Time]]),MONTH(UsageTable[[#This Row],[Time]]),DAY(UsageTable[[#This Row],[Time]])),Holidays[Date],1,FALSE()))))</f>
        <v>0</v>
      </c>
      <c r="I22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2.0099999999999998</v>
      </c>
      <c r="K22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0" spans="2:11" x14ac:dyDescent="0.3">
      <c r="B2250" s="29">
        <v>44207</v>
      </c>
      <c r="C2250" s="34">
        <v>44207.5</v>
      </c>
      <c r="D2250" s="31">
        <v>1.4</v>
      </c>
      <c r="E2250" s="15"/>
      <c r="F2250" s="15"/>
      <c r="G2250" s="36" t="str">
        <f>TEXT(UsageTable[[#This Row],[Time]],"mm-dd")</f>
        <v>01-11</v>
      </c>
      <c r="H2250" s="36" t="b" cm="1">
        <f t="array" ref="H2250">OR(WEEKDAY(UsageTable[[#This Row],[Time]])={1,7},NOT(ISERROR(VLOOKUP(DATE(YEAR(UsageTable[[#This Row],[Time]]),MONTH(UsageTable[[#This Row],[Time]]),DAY(UsageTable[[#This Row],[Time]])),Holidays[Date],1,FALSE()))))</f>
        <v>0</v>
      </c>
      <c r="I22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v>
      </c>
      <c r="K22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1" spans="2:11" x14ac:dyDescent="0.3">
      <c r="B2251" s="26">
        <v>44207</v>
      </c>
      <c r="C2251" s="33">
        <v>44207.541666666664</v>
      </c>
      <c r="D2251" s="28">
        <v>2.27</v>
      </c>
      <c r="E2251" s="15"/>
      <c r="F2251" s="15"/>
      <c r="G2251" s="36" t="str">
        <f>TEXT(UsageTable[[#This Row],[Time]],"mm-dd")</f>
        <v>01-11</v>
      </c>
      <c r="H2251" s="36" t="b" cm="1">
        <f t="array" ref="H2251">OR(WEEKDAY(UsageTable[[#This Row],[Time]])={1,7},NOT(ISERROR(VLOOKUP(DATE(YEAR(UsageTable[[#This Row],[Time]]),MONTH(UsageTable[[#This Row],[Time]]),DAY(UsageTable[[#This Row],[Time]])),Holidays[Date],1,FALSE()))))</f>
        <v>0</v>
      </c>
      <c r="I22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2.27</v>
      </c>
      <c r="K22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2" spans="2:11" x14ac:dyDescent="0.3">
      <c r="B2252" s="29">
        <v>44207</v>
      </c>
      <c r="C2252" s="34">
        <v>44207.583333333336</v>
      </c>
      <c r="D2252" s="31">
        <v>2.15</v>
      </c>
      <c r="E2252" s="15"/>
      <c r="F2252" s="15"/>
      <c r="G2252" s="36" t="str">
        <f>TEXT(UsageTable[[#This Row],[Time]],"mm-dd")</f>
        <v>01-11</v>
      </c>
      <c r="H2252" s="36" t="b" cm="1">
        <f t="array" ref="H2252">OR(WEEKDAY(UsageTable[[#This Row],[Time]])={1,7},NOT(ISERROR(VLOOKUP(DATE(YEAR(UsageTable[[#This Row],[Time]]),MONTH(UsageTable[[#This Row],[Time]]),DAY(UsageTable[[#This Row],[Time]])),Holidays[Date],1,FALSE()))))</f>
        <v>0</v>
      </c>
      <c r="I22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2.15</v>
      </c>
      <c r="K22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3" spans="2:11" x14ac:dyDescent="0.3">
      <c r="B2253" s="26">
        <v>44207</v>
      </c>
      <c r="C2253" s="33">
        <v>44207.625</v>
      </c>
      <c r="D2253" s="28">
        <v>2</v>
      </c>
      <c r="E2253" s="15"/>
      <c r="F2253" s="15"/>
      <c r="G2253" s="36" t="str">
        <f>TEXT(UsageTable[[#This Row],[Time]],"mm-dd")</f>
        <v>01-11</v>
      </c>
      <c r="H2253" s="36" t="b" cm="1">
        <f t="array" ref="H2253">OR(WEEKDAY(UsageTable[[#This Row],[Time]])={1,7},NOT(ISERROR(VLOOKUP(DATE(YEAR(UsageTable[[#This Row],[Time]]),MONTH(UsageTable[[#This Row],[Time]]),DAY(UsageTable[[#This Row],[Time]])),Holidays[Date],1,FALSE()))))</f>
        <v>0</v>
      </c>
      <c r="I22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v>
      </c>
      <c r="K22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4" spans="2:11" x14ac:dyDescent="0.3">
      <c r="B2254" s="29">
        <v>44207</v>
      </c>
      <c r="C2254" s="34">
        <v>44207.666666666664</v>
      </c>
      <c r="D2254" s="31">
        <v>1.2</v>
      </c>
      <c r="E2254" s="15"/>
      <c r="F2254" s="15"/>
      <c r="G2254" s="36" t="str">
        <f>TEXT(UsageTable[[#This Row],[Time]],"mm-dd")</f>
        <v>01-11</v>
      </c>
      <c r="H2254" s="36" t="b" cm="1">
        <f t="array" ref="H2254">OR(WEEKDAY(UsageTable[[#This Row],[Time]])={1,7},NOT(ISERROR(VLOOKUP(DATE(YEAR(UsageTable[[#This Row],[Time]]),MONTH(UsageTable[[#This Row],[Time]]),DAY(UsageTable[[#This Row],[Time]])),Holidays[Date],1,FALSE()))))</f>
        <v>0</v>
      </c>
      <c r="I22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v>
      </c>
      <c r="K22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5" spans="2:11" x14ac:dyDescent="0.3">
      <c r="B2255" s="26">
        <v>44207</v>
      </c>
      <c r="C2255" s="33">
        <v>44207.708333333336</v>
      </c>
      <c r="D2255" s="28">
        <v>1.96</v>
      </c>
      <c r="E2255" s="15"/>
      <c r="F2255" s="15"/>
      <c r="G2255" s="36" t="str">
        <f>TEXT(UsageTable[[#This Row],[Time]],"mm-dd")</f>
        <v>01-11</v>
      </c>
      <c r="H2255" s="36" t="b" cm="1">
        <f t="array" ref="H2255">OR(WEEKDAY(UsageTable[[#This Row],[Time]])={1,7},NOT(ISERROR(VLOOKUP(DATE(YEAR(UsageTable[[#This Row],[Time]]),MONTH(UsageTable[[#This Row],[Time]]),DAY(UsageTable[[#This Row],[Time]])),Holidays[Date],1,FALSE()))))</f>
        <v>0</v>
      </c>
      <c r="I22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1.96</v>
      </c>
    </row>
    <row r="2256" spans="2:11" x14ac:dyDescent="0.3">
      <c r="B2256" s="29">
        <v>44207</v>
      </c>
      <c r="C2256" s="34">
        <v>44207.75</v>
      </c>
      <c r="D2256" s="31">
        <v>2.2400000000000002</v>
      </c>
      <c r="E2256" s="15"/>
      <c r="F2256" s="15"/>
      <c r="G2256" s="36" t="str">
        <f>TEXT(UsageTable[[#This Row],[Time]],"mm-dd")</f>
        <v>01-11</v>
      </c>
      <c r="H2256" s="36" t="b" cm="1">
        <f t="array" ref="H2256">OR(WEEKDAY(UsageTable[[#This Row],[Time]])={1,7},NOT(ISERROR(VLOOKUP(DATE(YEAR(UsageTable[[#This Row],[Time]]),MONTH(UsageTable[[#This Row],[Time]]),DAY(UsageTable[[#This Row],[Time]])),Holidays[Date],1,FALSE()))))</f>
        <v>0</v>
      </c>
      <c r="I22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2257" spans="2:11" x14ac:dyDescent="0.3">
      <c r="B2257" s="26">
        <v>44207</v>
      </c>
      <c r="C2257" s="33">
        <v>44207.791666666664</v>
      </c>
      <c r="D2257" s="28">
        <v>2.5</v>
      </c>
      <c r="E2257" s="15"/>
      <c r="F2257" s="15"/>
      <c r="G2257" s="36" t="str">
        <f>TEXT(UsageTable[[#This Row],[Time]],"mm-dd")</f>
        <v>01-11</v>
      </c>
      <c r="H2257" s="36" t="b" cm="1">
        <f t="array" ref="H2257">OR(WEEKDAY(UsageTable[[#This Row],[Time]])={1,7},NOT(ISERROR(VLOOKUP(DATE(YEAR(UsageTable[[#This Row],[Time]]),MONTH(UsageTable[[#This Row],[Time]]),DAY(UsageTable[[#This Row],[Time]])),Holidays[Date],1,FALSE()))))</f>
        <v>0</v>
      </c>
      <c r="I22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v>
      </c>
      <c r="J22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8" spans="2:11" x14ac:dyDescent="0.3">
      <c r="B2258" s="29">
        <v>44207</v>
      </c>
      <c r="C2258" s="34">
        <v>44207.833333333336</v>
      </c>
      <c r="D2258" s="31">
        <v>2.29</v>
      </c>
      <c r="E2258" s="15"/>
      <c r="F2258" s="15"/>
      <c r="G2258" s="36" t="str">
        <f>TEXT(UsageTable[[#This Row],[Time]],"mm-dd")</f>
        <v>01-11</v>
      </c>
      <c r="H2258" s="36" t="b" cm="1">
        <f t="array" ref="H2258">OR(WEEKDAY(UsageTable[[#This Row],[Time]])={1,7},NOT(ISERROR(VLOOKUP(DATE(YEAR(UsageTable[[#This Row],[Time]]),MONTH(UsageTable[[#This Row],[Time]]),DAY(UsageTable[[#This Row],[Time]])),Holidays[Date],1,FALSE()))))</f>
        <v>0</v>
      </c>
      <c r="I22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22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59" spans="2:11" x14ac:dyDescent="0.3">
      <c r="B2259" s="26">
        <v>44207</v>
      </c>
      <c r="C2259" s="33">
        <v>44207.875</v>
      </c>
      <c r="D2259" s="28">
        <v>1.1000000000000001</v>
      </c>
      <c r="E2259" s="15"/>
      <c r="F2259" s="15"/>
      <c r="G2259" s="36" t="str">
        <f>TEXT(UsageTable[[#This Row],[Time]],"mm-dd")</f>
        <v>01-11</v>
      </c>
      <c r="H2259" s="36" t="b" cm="1">
        <f t="array" ref="H2259">OR(WEEKDAY(UsageTable[[#This Row],[Time]])={1,7},NOT(ISERROR(VLOOKUP(DATE(YEAR(UsageTable[[#This Row],[Time]]),MONTH(UsageTable[[#This Row],[Time]]),DAY(UsageTable[[#This Row],[Time]])),Holidays[Date],1,FALSE()))))</f>
        <v>0</v>
      </c>
      <c r="I22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22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0" spans="2:11" x14ac:dyDescent="0.3">
      <c r="B2260" s="29">
        <v>44207</v>
      </c>
      <c r="C2260" s="34">
        <v>44207.916666666664</v>
      </c>
      <c r="D2260" s="31">
        <v>3.29</v>
      </c>
      <c r="E2260" s="15"/>
      <c r="F2260" s="15"/>
      <c r="G2260" s="36" t="str">
        <f>TEXT(UsageTable[[#This Row],[Time]],"mm-dd")</f>
        <v>01-11</v>
      </c>
      <c r="H2260" s="36" t="b" cm="1">
        <f t="array" ref="H2260">OR(WEEKDAY(UsageTable[[#This Row],[Time]])={1,7},NOT(ISERROR(VLOOKUP(DATE(YEAR(UsageTable[[#This Row],[Time]]),MONTH(UsageTable[[#This Row],[Time]]),DAY(UsageTable[[#This Row],[Time]])),Holidays[Date],1,FALSE()))))</f>
        <v>0</v>
      </c>
      <c r="I22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3.29</v>
      </c>
      <c r="J22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1" spans="2:11" x14ac:dyDescent="0.3">
      <c r="B2261" s="26">
        <v>44207</v>
      </c>
      <c r="C2261" s="33">
        <v>44207.958333333336</v>
      </c>
      <c r="D2261" s="28">
        <v>5.28</v>
      </c>
      <c r="E2261" s="15"/>
      <c r="F2261" s="15"/>
      <c r="G2261" s="36" t="str">
        <f>TEXT(UsageTable[[#This Row],[Time]],"mm-dd")</f>
        <v>01-11</v>
      </c>
      <c r="H2261" s="36" t="b" cm="1">
        <f t="array" ref="H2261">OR(WEEKDAY(UsageTable[[#This Row],[Time]])={1,7},NOT(ISERROR(VLOOKUP(DATE(YEAR(UsageTable[[#This Row],[Time]]),MONTH(UsageTable[[#This Row],[Time]]),DAY(UsageTable[[#This Row],[Time]])),Holidays[Date],1,FALSE()))))</f>
        <v>0</v>
      </c>
      <c r="I22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5.28</v>
      </c>
      <c r="J22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2" spans="2:11" x14ac:dyDescent="0.3">
      <c r="B2262" s="29">
        <v>44208</v>
      </c>
      <c r="C2262" s="34">
        <v>44208</v>
      </c>
      <c r="D2262" s="31">
        <v>1.29</v>
      </c>
      <c r="E2262" s="15"/>
      <c r="F2262" s="15"/>
      <c r="G2262" s="36" t="str">
        <f>TEXT(UsageTable[[#This Row],[Time]],"mm-dd")</f>
        <v>01-12</v>
      </c>
      <c r="H2262" s="36" t="b" cm="1">
        <f t="array" ref="H2262">OR(WEEKDAY(UsageTable[[#This Row],[Time]])={1,7},NOT(ISERROR(VLOOKUP(DATE(YEAR(UsageTable[[#This Row],[Time]]),MONTH(UsageTable[[#This Row],[Time]]),DAY(UsageTable[[#This Row],[Time]])),Holidays[Date],1,FALSE()))))</f>
        <v>0</v>
      </c>
      <c r="I22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22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3" spans="2:11" x14ac:dyDescent="0.3">
      <c r="B2263" s="26">
        <v>44208</v>
      </c>
      <c r="C2263" s="33">
        <v>44208.041666666664</v>
      </c>
      <c r="D2263" s="28">
        <v>1.2</v>
      </c>
      <c r="E2263" s="15"/>
      <c r="F2263" s="15"/>
      <c r="G2263" s="36" t="str">
        <f>TEXT(UsageTable[[#This Row],[Time]],"mm-dd")</f>
        <v>01-12</v>
      </c>
      <c r="H2263" s="36" t="b" cm="1">
        <f t="array" ref="H2263">OR(WEEKDAY(UsageTable[[#This Row],[Time]])={1,7},NOT(ISERROR(VLOOKUP(DATE(YEAR(UsageTable[[#This Row],[Time]]),MONTH(UsageTable[[#This Row],[Time]]),DAY(UsageTable[[#This Row],[Time]])),Holidays[Date],1,FALSE()))))</f>
        <v>0</v>
      </c>
      <c r="I22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22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4" spans="2:11" x14ac:dyDescent="0.3">
      <c r="B2264" s="29">
        <v>44208</v>
      </c>
      <c r="C2264" s="34">
        <v>44208.083333333336</v>
      </c>
      <c r="D2264" s="31">
        <v>0.32</v>
      </c>
      <c r="E2264" s="15"/>
      <c r="F2264" s="15"/>
      <c r="G2264" s="36" t="str">
        <f>TEXT(UsageTable[[#This Row],[Time]],"mm-dd")</f>
        <v>01-12</v>
      </c>
      <c r="H2264" s="36" t="b" cm="1">
        <f t="array" ref="H2264">OR(WEEKDAY(UsageTable[[#This Row],[Time]])={1,7},NOT(ISERROR(VLOOKUP(DATE(YEAR(UsageTable[[#This Row],[Time]]),MONTH(UsageTable[[#This Row],[Time]]),DAY(UsageTable[[#This Row],[Time]])),Holidays[Date],1,FALSE()))))</f>
        <v>0</v>
      </c>
      <c r="I22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2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5" spans="2:11" x14ac:dyDescent="0.3">
      <c r="B2265" s="26">
        <v>44208</v>
      </c>
      <c r="C2265" s="33">
        <v>44208.125</v>
      </c>
      <c r="D2265" s="28">
        <v>0.95</v>
      </c>
      <c r="E2265" s="15"/>
      <c r="F2265" s="15"/>
      <c r="G2265" s="36" t="str">
        <f>TEXT(UsageTable[[#This Row],[Time]],"mm-dd")</f>
        <v>01-12</v>
      </c>
      <c r="H2265" s="36" t="b" cm="1">
        <f t="array" ref="H2265">OR(WEEKDAY(UsageTable[[#This Row],[Time]])={1,7},NOT(ISERROR(VLOOKUP(DATE(YEAR(UsageTable[[#This Row],[Time]]),MONTH(UsageTable[[#This Row],[Time]]),DAY(UsageTable[[#This Row],[Time]])),Holidays[Date],1,FALSE()))))</f>
        <v>0</v>
      </c>
      <c r="I22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22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6" spans="2:11" x14ac:dyDescent="0.3">
      <c r="B2266" s="29">
        <v>44208</v>
      </c>
      <c r="C2266" s="34">
        <v>44208.166666666664</v>
      </c>
      <c r="D2266" s="31">
        <v>0.33</v>
      </c>
      <c r="E2266" s="15"/>
      <c r="F2266" s="15"/>
      <c r="G2266" s="36" t="str">
        <f>TEXT(UsageTable[[#This Row],[Time]],"mm-dd")</f>
        <v>01-12</v>
      </c>
      <c r="H2266" s="36" t="b" cm="1">
        <f t="array" ref="H2266">OR(WEEKDAY(UsageTable[[#This Row],[Time]])={1,7},NOT(ISERROR(VLOOKUP(DATE(YEAR(UsageTable[[#This Row],[Time]]),MONTH(UsageTable[[#This Row],[Time]]),DAY(UsageTable[[#This Row],[Time]])),Holidays[Date],1,FALSE()))))</f>
        <v>0</v>
      </c>
      <c r="I22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2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7" spans="2:11" x14ac:dyDescent="0.3">
      <c r="B2267" s="26">
        <v>44208</v>
      </c>
      <c r="C2267" s="33">
        <v>44208.208333333336</v>
      </c>
      <c r="D2267" s="28">
        <v>0.36</v>
      </c>
      <c r="E2267" s="15"/>
      <c r="F2267" s="15"/>
      <c r="G2267" s="36" t="str">
        <f>TEXT(UsageTable[[#This Row],[Time]],"mm-dd")</f>
        <v>01-12</v>
      </c>
      <c r="H2267" s="36" t="b" cm="1">
        <f t="array" ref="H2267">OR(WEEKDAY(UsageTable[[#This Row],[Time]])={1,7},NOT(ISERROR(VLOOKUP(DATE(YEAR(UsageTable[[#This Row],[Time]]),MONTH(UsageTable[[#This Row],[Time]]),DAY(UsageTable[[#This Row],[Time]])),Holidays[Date],1,FALSE()))))</f>
        <v>0</v>
      </c>
      <c r="I22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2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8" spans="2:11" x14ac:dyDescent="0.3">
      <c r="B2268" s="29">
        <v>44208</v>
      </c>
      <c r="C2268" s="34">
        <v>44208.25</v>
      </c>
      <c r="D2268" s="31">
        <v>1.37</v>
      </c>
      <c r="E2268" s="15"/>
      <c r="F2268" s="15"/>
      <c r="G2268" s="36" t="str">
        <f>TEXT(UsageTable[[#This Row],[Time]],"mm-dd")</f>
        <v>01-12</v>
      </c>
      <c r="H2268" s="36" t="b" cm="1">
        <f t="array" ref="H2268">OR(WEEKDAY(UsageTable[[#This Row],[Time]])={1,7},NOT(ISERROR(VLOOKUP(DATE(YEAR(UsageTable[[#This Row],[Time]]),MONTH(UsageTable[[#This Row],[Time]]),DAY(UsageTable[[#This Row],[Time]])),Holidays[Date],1,FALSE()))))</f>
        <v>0</v>
      </c>
      <c r="I22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22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69" spans="2:11" x14ac:dyDescent="0.3">
      <c r="B2269" s="26">
        <v>44208</v>
      </c>
      <c r="C2269" s="33">
        <v>44208.291666666664</v>
      </c>
      <c r="D2269" s="28">
        <v>2.56</v>
      </c>
      <c r="E2269" s="15"/>
      <c r="F2269" s="15"/>
      <c r="G2269" s="36" t="str">
        <f>TEXT(UsageTable[[#This Row],[Time]],"mm-dd")</f>
        <v>01-12</v>
      </c>
      <c r="H2269" s="36" t="b" cm="1">
        <f t="array" ref="H2269">OR(WEEKDAY(UsageTable[[#This Row],[Time]])={1,7},NOT(ISERROR(VLOOKUP(DATE(YEAR(UsageTable[[#This Row],[Time]]),MONTH(UsageTable[[#This Row],[Time]]),DAY(UsageTable[[#This Row],[Time]])),Holidays[Date],1,FALSE()))))</f>
        <v>0</v>
      </c>
      <c r="I22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2.56</v>
      </c>
    </row>
    <row r="2270" spans="2:11" x14ac:dyDescent="0.3">
      <c r="B2270" s="29">
        <v>44208</v>
      </c>
      <c r="C2270" s="34">
        <v>44208.333333333336</v>
      </c>
      <c r="D2270" s="31">
        <v>2.72</v>
      </c>
      <c r="E2270" s="15"/>
      <c r="F2270" s="15"/>
      <c r="G2270" s="36" t="str">
        <f>TEXT(UsageTable[[#This Row],[Time]],"mm-dd")</f>
        <v>01-12</v>
      </c>
      <c r="H2270" s="36" t="b" cm="1">
        <f t="array" ref="H2270">OR(WEEKDAY(UsageTable[[#This Row],[Time]])={1,7},NOT(ISERROR(VLOOKUP(DATE(YEAR(UsageTable[[#This Row],[Time]]),MONTH(UsageTable[[#This Row],[Time]]),DAY(UsageTable[[#This Row],[Time]])),Holidays[Date],1,FALSE()))))</f>
        <v>0</v>
      </c>
      <c r="I22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2.72</v>
      </c>
    </row>
    <row r="2271" spans="2:11" x14ac:dyDescent="0.3">
      <c r="B2271" s="26">
        <v>44208</v>
      </c>
      <c r="C2271" s="33">
        <v>44208.375</v>
      </c>
      <c r="D2271" s="28">
        <v>3.81</v>
      </c>
      <c r="E2271" s="15"/>
      <c r="F2271" s="15"/>
      <c r="G2271" s="36" t="str">
        <f>TEXT(UsageTable[[#This Row],[Time]],"mm-dd")</f>
        <v>01-12</v>
      </c>
      <c r="H2271" s="36" t="b" cm="1">
        <f t="array" ref="H2271">OR(WEEKDAY(UsageTable[[#This Row],[Time]])={1,7},NOT(ISERROR(VLOOKUP(DATE(YEAR(UsageTable[[#This Row],[Time]]),MONTH(UsageTable[[#This Row],[Time]]),DAY(UsageTable[[#This Row],[Time]])),Holidays[Date],1,FALSE()))))</f>
        <v>0</v>
      </c>
      <c r="I22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3.81</v>
      </c>
    </row>
    <row r="2272" spans="2:11" x14ac:dyDescent="0.3">
      <c r="B2272" s="29">
        <v>44208</v>
      </c>
      <c r="C2272" s="34">
        <v>44208.416666666664</v>
      </c>
      <c r="D2272" s="31">
        <v>1.59</v>
      </c>
      <c r="E2272" s="15"/>
      <c r="F2272" s="15"/>
      <c r="G2272" s="36" t="str">
        <f>TEXT(UsageTable[[#This Row],[Time]],"mm-dd")</f>
        <v>01-12</v>
      </c>
      <c r="H2272" s="36" t="b" cm="1">
        <f t="array" ref="H2272">OR(WEEKDAY(UsageTable[[#This Row],[Time]])={1,7},NOT(ISERROR(VLOOKUP(DATE(YEAR(UsageTable[[#This Row],[Time]]),MONTH(UsageTable[[#This Row],[Time]]),DAY(UsageTable[[#This Row],[Time]])),Holidays[Date],1,FALSE()))))</f>
        <v>0</v>
      </c>
      <c r="I22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1.59</v>
      </c>
    </row>
    <row r="2273" spans="2:11" x14ac:dyDescent="0.3">
      <c r="B2273" s="26">
        <v>44208</v>
      </c>
      <c r="C2273" s="33">
        <v>44208.458333333336</v>
      </c>
      <c r="D2273" s="28">
        <v>1.67</v>
      </c>
      <c r="E2273" s="15"/>
      <c r="F2273" s="15"/>
      <c r="G2273" s="36" t="str">
        <f>TEXT(UsageTable[[#This Row],[Time]],"mm-dd")</f>
        <v>01-12</v>
      </c>
      <c r="H2273" s="36" t="b" cm="1">
        <f t="array" ref="H2273">OR(WEEKDAY(UsageTable[[#This Row],[Time]])={1,7},NOT(ISERROR(VLOOKUP(DATE(YEAR(UsageTable[[#This Row],[Time]]),MONTH(UsageTable[[#This Row],[Time]]),DAY(UsageTable[[#This Row],[Time]])),Holidays[Date],1,FALSE()))))</f>
        <v>0</v>
      </c>
      <c r="I22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1.67</v>
      </c>
      <c r="K22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4" spans="2:11" x14ac:dyDescent="0.3">
      <c r="B2274" s="29">
        <v>44208</v>
      </c>
      <c r="C2274" s="34">
        <v>44208.5</v>
      </c>
      <c r="D2274" s="31">
        <v>1.97</v>
      </c>
      <c r="E2274" s="15"/>
      <c r="F2274" s="15"/>
      <c r="G2274" s="36" t="str">
        <f>TEXT(UsageTable[[#This Row],[Time]],"mm-dd")</f>
        <v>01-12</v>
      </c>
      <c r="H2274" s="36" t="b" cm="1">
        <f t="array" ref="H2274">OR(WEEKDAY(UsageTable[[#This Row],[Time]])={1,7},NOT(ISERROR(VLOOKUP(DATE(YEAR(UsageTable[[#This Row],[Time]]),MONTH(UsageTable[[#This Row],[Time]]),DAY(UsageTable[[#This Row],[Time]])),Holidays[Date],1,FALSE()))))</f>
        <v>0</v>
      </c>
      <c r="I22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1.97</v>
      </c>
      <c r="K22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5" spans="2:11" x14ac:dyDescent="0.3">
      <c r="B2275" s="26">
        <v>44208</v>
      </c>
      <c r="C2275" s="33">
        <v>44208.541666666664</v>
      </c>
      <c r="D2275" s="28">
        <v>1.26</v>
      </c>
      <c r="E2275" s="15"/>
      <c r="F2275" s="15"/>
      <c r="G2275" s="36" t="str">
        <f>TEXT(UsageTable[[#This Row],[Time]],"mm-dd")</f>
        <v>01-12</v>
      </c>
      <c r="H2275" s="36" t="b" cm="1">
        <f t="array" ref="H2275">OR(WEEKDAY(UsageTable[[#This Row],[Time]])={1,7},NOT(ISERROR(VLOOKUP(DATE(YEAR(UsageTable[[#This Row],[Time]]),MONTH(UsageTable[[#This Row],[Time]]),DAY(UsageTable[[#This Row],[Time]])),Holidays[Date],1,FALSE()))))</f>
        <v>0</v>
      </c>
      <c r="I22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1.26</v>
      </c>
      <c r="K22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6" spans="2:11" x14ac:dyDescent="0.3">
      <c r="B2276" s="29">
        <v>44208</v>
      </c>
      <c r="C2276" s="34">
        <v>44208.583333333336</v>
      </c>
      <c r="D2276" s="31">
        <v>4.78</v>
      </c>
      <c r="E2276" s="15"/>
      <c r="F2276" s="15"/>
      <c r="G2276" s="36" t="str">
        <f>TEXT(UsageTable[[#This Row],[Time]],"mm-dd")</f>
        <v>01-12</v>
      </c>
      <c r="H2276" s="36" t="b" cm="1">
        <f t="array" ref="H2276">OR(WEEKDAY(UsageTable[[#This Row],[Time]])={1,7},NOT(ISERROR(VLOOKUP(DATE(YEAR(UsageTable[[#This Row],[Time]]),MONTH(UsageTable[[#This Row],[Time]]),DAY(UsageTable[[#This Row],[Time]])),Holidays[Date],1,FALSE()))))</f>
        <v>0</v>
      </c>
      <c r="I22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4.78</v>
      </c>
      <c r="K22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7" spans="2:11" x14ac:dyDescent="0.3">
      <c r="B2277" s="26">
        <v>44208</v>
      </c>
      <c r="C2277" s="33">
        <v>44208.625</v>
      </c>
      <c r="D2277" s="28">
        <v>2.46</v>
      </c>
      <c r="E2277" s="15"/>
      <c r="F2277" s="15"/>
      <c r="G2277" s="36" t="str">
        <f>TEXT(UsageTable[[#This Row],[Time]],"mm-dd")</f>
        <v>01-12</v>
      </c>
      <c r="H2277" s="36" t="b" cm="1">
        <f t="array" ref="H2277">OR(WEEKDAY(UsageTable[[#This Row],[Time]])={1,7},NOT(ISERROR(VLOOKUP(DATE(YEAR(UsageTable[[#This Row],[Time]]),MONTH(UsageTable[[#This Row],[Time]]),DAY(UsageTable[[#This Row],[Time]])),Holidays[Date],1,FALSE()))))</f>
        <v>0</v>
      </c>
      <c r="I22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2.46</v>
      </c>
      <c r="K22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8" spans="2:11" x14ac:dyDescent="0.3">
      <c r="B2278" s="29">
        <v>44208</v>
      </c>
      <c r="C2278" s="34">
        <v>44208.666666666664</v>
      </c>
      <c r="D2278" s="31">
        <v>2.02</v>
      </c>
      <c r="E2278" s="15"/>
      <c r="F2278" s="15"/>
      <c r="G2278" s="36" t="str">
        <f>TEXT(UsageTable[[#This Row],[Time]],"mm-dd")</f>
        <v>01-12</v>
      </c>
      <c r="H2278" s="36" t="b" cm="1">
        <f t="array" ref="H2278">OR(WEEKDAY(UsageTable[[#This Row],[Time]])={1,7},NOT(ISERROR(VLOOKUP(DATE(YEAR(UsageTable[[#This Row],[Time]]),MONTH(UsageTable[[#This Row],[Time]]),DAY(UsageTable[[#This Row],[Time]])),Holidays[Date],1,FALSE()))))</f>
        <v>0</v>
      </c>
      <c r="I22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v>
      </c>
      <c r="K22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79" spans="2:11" x14ac:dyDescent="0.3">
      <c r="B2279" s="26">
        <v>44208</v>
      </c>
      <c r="C2279" s="33">
        <v>44208.708333333336</v>
      </c>
      <c r="D2279" s="28">
        <v>3.13</v>
      </c>
      <c r="E2279" s="15"/>
      <c r="F2279" s="15"/>
      <c r="G2279" s="36" t="str">
        <f>TEXT(UsageTable[[#This Row],[Time]],"mm-dd")</f>
        <v>01-12</v>
      </c>
      <c r="H2279" s="36" t="b" cm="1">
        <f t="array" ref="H2279">OR(WEEKDAY(UsageTable[[#This Row],[Time]])={1,7},NOT(ISERROR(VLOOKUP(DATE(YEAR(UsageTable[[#This Row],[Time]]),MONTH(UsageTable[[#This Row],[Time]]),DAY(UsageTable[[#This Row],[Time]])),Holidays[Date],1,FALSE()))))</f>
        <v>0</v>
      </c>
      <c r="I22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3.13</v>
      </c>
    </row>
    <row r="2280" spans="2:11" x14ac:dyDescent="0.3">
      <c r="B2280" s="29">
        <v>44208</v>
      </c>
      <c r="C2280" s="34">
        <v>44208.75</v>
      </c>
      <c r="D2280" s="31">
        <v>3.58</v>
      </c>
      <c r="E2280" s="15"/>
      <c r="F2280" s="15"/>
      <c r="G2280" s="36" t="str">
        <f>TEXT(UsageTable[[#This Row],[Time]],"mm-dd")</f>
        <v>01-12</v>
      </c>
      <c r="H2280" s="36" t="b" cm="1">
        <f t="array" ref="H2280">OR(WEEKDAY(UsageTable[[#This Row],[Time]])={1,7},NOT(ISERROR(VLOOKUP(DATE(YEAR(UsageTable[[#This Row],[Time]]),MONTH(UsageTable[[#This Row],[Time]]),DAY(UsageTable[[#This Row],[Time]])),Holidays[Date],1,FALSE()))))</f>
        <v>0</v>
      </c>
      <c r="I22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3.58</v>
      </c>
    </row>
    <row r="2281" spans="2:11" x14ac:dyDescent="0.3">
      <c r="B2281" s="26">
        <v>44208</v>
      </c>
      <c r="C2281" s="33">
        <v>44208.791666666664</v>
      </c>
      <c r="D2281" s="28">
        <v>2.13</v>
      </c>
      <c r="E2281" s="15"/>
      <c r="F2281" s="15"/>
      <c r="G2281" s="36" t="str">
        <f>TEXT(UsageTable[[#This Row],[Time]],"mm-dd")</f>
        <v>01-12</v>
      </c>
      <c r="H2281" s="36" t="b" cm="1">
        <f t="array" ref="H2281">OR(WEEKDAY(UsageTable[[#This Row],[Time]])={1,7},NOT(ISERROR(VLOOKUP(DATE(YEAR(UsageTable[[#This Row],[Time]]),MONTH(UsageTable[[#This Row],[Time]]),DAY(UsageTable[[#This Row],[Time]])),Holidays[Date],1,FALSE()))))</f>
        <v>0</v>
      </c>
      <c r="I22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22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2" spans="2:11" x14ac:dyDescent="0.3">
      <c r="B2282" s="29">
        <v>44208</v>
      </c>
      <c r="C2282" s="34">
        <v>44208.833333333336</v>
      </c>
      <c r="D2282" s="31">
        <v>0.98</v>
      </c>
      <c r="E2282" s="15"/>
      <c r="F2282" s="15"/>
      <c r="G2282" s="36" t="str">
        <f>TEXT(UsageTable[[#This Row],[Time]],"mm-dd")</f>
        <v>01-12</v>
      </c>
      <c r="H2282" s="36" t="b" cm="1">
        <f t="array" ref="H2282">OR(WEEKDAY(UsageTable[[#This Row],[Time]])={1,7},NOT(ISERROR(VLOOKUP(DATE(YEAR(UsageTable[[#This Row],[Time]]),MONTH(UsageTable[[#This Row],[Time]]),DAY(UsageTable[[#This Row],[Time]])),Holidays[Date],1,FALSE()))))</f>
        <v>0</v>
      </c>
      <c r="I22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2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3" spans="2:11" x14ac:dyDescent="0.3">
      <c r="B2283" s="26">
        <v>44208</v>
      </c>
      <c r="C2283" s="33">
        <v>44208.875</v>
      </c>
      <c r="D2283" s="28">
        <v>1</v>
      </c>
      <c r="E2283" s="15"/>
      <c r="F2283" s="15"/>
      <c r="G2283" s="36" t="str">
        <f>TEXT(UsageTable[[#This Row],[Time]],"mm-dd")</f>
        <v>01-12</v>
      </c>
      <c r="H2283" s="36" t="b" cm="1">
        <f t="array" ref="H2283">OR(WEEKDAY(UsageTable[[#This Row],[Time]])={1,7},NOT(ISERROR(VLOOKUP(DATE(YEAR(UsageTable[[#This Row],[Time]]),MONTH(UsageTable[[#This Row],[Time]]),DAY(UsageTable[[#This Row],[Time]])),Holidays[Date],1,FALSE()))))</f>
        <v>0</v>
      </c>
      <c r="I22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2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4" spans="2:11" x14ac:dyDescent="0.3">
      <c r="B2284" s="29">
        <v>44208</v>
      </c>
      <c r="C2284" s="34">
        <v>44208.916666666664</v>
      </c>
      <c r="D2284" s="31">
        <v>0.9</v>
      </c>
      <c r="E2284" s="15"/>
      <c r="F2284" s="15"/>
      <c r="G2284" s="36" t="str">
        <f>TEXT(UsageTable[[#This Row],[Time]],"mm-dd")</f>
        <v>01-12</v>
      </c>
      <c r="H2284" s="36" t="b" cm="1">
        <f t="array" ref="H2284">OR(WEEKDAY(UsageTable[[#This Row],[Time]])={1,7},NOT(ISERROR(VLOOKUP(DATE(YEAR(UsageTable[[#This Row],[Time]]),MONTH(UsageTable[[#This Row],[Time]]),DAY(UsageTable[[#This Row],[Time]])),Holidays[Date],1,FALSE()))))</f>
        <v>0</v>
      </c>
      <c r="I22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22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5" spans="2:11" x14ac:dyDescent="0.3">
      <c r="B2285" s="26">
        <v>44208</v>
      </c>
      <c r="C2285" s="33">
        <v>44208.958333333336</v>
      </c>
      <c r="D2285" s="28">
        <v>0.59</v>
      </c>
      <c r="E2285" s="15"/>
      <c r="F2285" s="15"/>
      <c r="G2285" s="36" t="str">
        <f>TEXT(UsageTable[[#This Row],[Time]],"mm-dd")</f>
        <v>01-12</v>
      </c>
      <c r="H2285" s="36" t="b" cm="1">
        <f t="array" ref="H2285">OR(WEEKDAY(UsageTable[[#This Row],[Time]])={1,7},NOT(ISERROR(VLOOKUP(DATE(YEAR(UsageTable[[#This Row],[Time]]),MONTH(UsageTable[[#This Row],[Time]]),DAY(UsageTable[[#This Row],[Time]])),Holidays[Date],1,FALSE()))))</f>
        <v>0</v>
      </c>
      <c r="I22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22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6" spans="2:11" x14ac:dyDescent="0.3">
      <c r="B2286" s="29">
        <v>44209</v>
      </c>
      <c r="C2286" s="34">
        <v>44209</v>
      </c>
      <c r="D2286" s="31">
        <v>0.87</v>
      </c>
      <c r="E2286" s="15"/>
      <c r="F2286" s="15"/>
      <c r="G2286" s="36" t="str">
        <f>TEXT(UsageTable[[#This Row],[Time]],"mm-dd")</f>
        <v>01-13</v>
      </c>
      <c r="H2286" s="36" t="b" cm="1">
        <f t="array" ref="H2286">OR(WEEKDAY(UsageTable[[#This Row],[Time]])={1,7},NOT(ISERROR(VLOOKUP(DATE(YEAR(UsageTable[[#This Row],[Time]]),MONTH(UsageTable[[#This Row],[Time]]),DAY(UsageTable[[#This Row],[Time]])),Holidays[Date],1,FALSE()))))</f>
        <v>0</v>
      </c>
      <c r="I22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22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7" spans="2:11" x14ac:dyDescent="0.3">
      <c r="B2287" s="26">
        <v>44209</v>
      </c>
      <c r="C2287" s="33">
        <v>44209.041666666664</v>
      </c>
      <c r="D2287" s="28">
        <v>0.42</v>
      </c>
      <c r="E2287" s="15"/>
      <c r="F2287" s="15"/>
      <c r="G2287" s="36" t="str">
        <f>TEXT(UsageTable[[#This Row],[Time]],"mm-dd")</f>
        <v>01-13</v>
      </c>
      <c r="H2287" s="36" t="b" cm="1">
        <f t="array" ref="H2287">OR(WEEKDAY(UsageTable[[#This Row],[Time]])={1,7},NOT(ISERROR(VLOOKUP(DATE(YEAR(UsageTable[[#This Row],[Time]]),MONTH(UsageTable[[#This Row],[Time]]),DAY(UsageTable[[#This Row],[Time]])),Holidays[Date],1,FALSE()))))</f>
        <v>0</v>
      </c>
      <c r="I22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2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8" spans="2:11" x14ac:dyDescent="0.3">
      <c r="B2288" s="29">
        <v>44209</v>
      </c>
      <c r="C2288" s="34">
        <v>44209.083333333336</v>
      </c>
      <c r="D2288" s="31">
        <v>0.34</v>
      </c>
      <c r="E2288" s="15"/>
      <c r="F2288" s="15"/>
      <c r="G2288" s="36" t="str">
        <f>TEXT(UsageTable[[#This Row],[Time]],"mm-dd")</f>
        <v>01-13</v>
      </c>
      <c r="H2288" s="36" t="b" cm="1">
        <f t="array" ref="H2288">OR(WEEKDAY(UsageTable[[#This Row],[Time]])={1,7},NOT(ISERROR(VLOOKUP(DATE(YEAR(UsageTable[[#This Row],[Time]]),MONTH(UsageTable[[#This Row],[Time]]),DAY(UsageTable[[#This Row],[Time]])),Holidays[Date],1,FALSE()))))</f>
        <v>0</v>
      </c>
      <c r="I22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2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89" spans="2:11" x14ac:dyDescent="0.3">
      <c r="B2289" s="26">
        <v>44209</v>
      </c>
      <c r="C2289" s="33">
        <v>44209.125</v>
      </c>
      <c r="D2289" s="28">
        <v>0.79</v>
      </c>
      <c r="E2289" s="15"/>
      <c r="F2289" s="15"/>
      <c r="G2289" s="36" t="str">
        <f>TEXT(UsageTable[[#This Row],[Time]],"mm-dd")</f>
        <v>01-13</v>
      </c>
      <c r="H2289" s="36" t="b" cm="1">
        <f t="array" ref="H2289">OR(WEEKDAY(UsageTable[[#This Row],[Time]])={1,7},NOT(ISERROR(VLOOKUP(DATE(YEAR(UsageTable[[#This Row],[Time]]),MONTH(UsageTable[[#This Row],[Time]]),DAY(UsageTable[[#This Row],[Time]])),Holidays[Date],1,FALSE()))))</f>
        <v>0</v>
      </c>
      <c r="I22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2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0" spans="2:11" x14ac:dyDescent="0.3">
      <c r="B2290" s="29">
        <v>44209</v>
      </c>
      <c r="C2290" s="34">
        <v>44209.166666666664</v>
      </c>
      <c r="D2290" s="31">
        <v>0.34</v>
      </c>
      <c r="E2290" s="15"/>
      <c r="F2290" s="15"/>
      <c r="G2290" s="36" t="str">
        <f>TEXT(UsageTable[[#This Row],[Time]],"mm-dd")</f>
        <v>01-13</v>
      </c>
      <c r="H2290" s="36" t="b" cm="1">
        <f t="array" ref="H2290">OR(WEEKDAY(UsageTable[[#This Row],[Time]])={1,7},NOT(ISERROR(VLOOKUP(DATE(YEAR(UsageTable[[#This Row],[Time]]),MONTH(UsageTable[[#This Row],[Time]]),DAY(UsageTable[[#This Row],[Time]])),Holidays[Date],1,FALSE()))))</f>
        <v>0</v>
      </c>
      <c r="I22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2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1" spans="2:11" x14ac:dyDescent="0.3">
      <c r="B2291" s="26">
        <v>44209</v>
      </c>
      <c r="C2291" s="33">
        <v>44209.208333333336</v>
      </c>
      <c r="D2291" s="28">
        <v>0.34</v>
      </c>
      <c r="E2291" s="15"/>
      <c r="F2291" s="15"/>
      <c r="G2291" s="36" t="str">
        <f>TEXT(UsageTable[[#This Row],[Time]],"mm-dd")</f>
        <v>01-13</v>
      </c>
      <c r="H2291" s="36" t="b" cm="1">
        <f t="array" ref="H2291">OR(WEEKDAY(UsageTable[[#This Row],[Time]])={1,7},NOT(ISERROR(VLOOKUP(DATE(YEAR(UsageTable[[#This Row],[Time]]),MONTH(UsageTable[[#This Row],[Time]]),DAY(UsageTable[[#This Row],[Time]])),Holidays[Date],1,FALSE()))))</f>
        <v>0</v>
      </c>
      <c r="I22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2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2" spans="2:11" x14ac:dyDescent="0.3">
      <c r="B2292" s="29">
        <v>44209</v>
      </c>
      <c r="C2292" s="34">
        <v>44209.25</v>
      </c>
      <c r="D2292" s="31">
        <v>3.06</v>
      </c>
      <c r="E2292" s="15"/>
      <c r="F2292" s="15"/>
      <c r="G2292" s="36" t="str">
        <f>TEXT(UsageTable[[#This Row],[Time]],"mm-dd")</f>
        <v>01-13</v>
      </c>
      <c r="H2292" s="36" t="b" cm="1">
        <f t="array" ref="H2292">OR(WEEKDAY(UsageTable[[#This Row],[Time]])={1,7},NOT(ISERROR(VLOOKUP(DATE(YEAR(UsageTable[[#This Row],[Time]]),MONTH(UsageTable[[#This Row],[Time]]),DAY(UsageTable[[#This Row],[Time]])),Holidays[Date],1,FALSE()))))</f>
        <v>0</v>
      </c>
      <c r="I22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3.06</v>
      </c>
      <c r="J22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3" spans="2:11" x14ac:dyDescent="0.3">
      <c r="B2293" s="26">
        <v>44209</v>
      </c>
      <c r="C2293" s="33">
        <v>44209.291666666664</v>
      </c>
      <c r="D2293" s="28">
        <v>1.21</v>
      </c>
      <c r="E2293" s="15"/>
      <c r="F2293" s="15"/>
      <c r="G2293" s="36" t="str">
        <f>TEXT(UsageTable[[#This Row],[Time]],"mm-dd")</f>
        <v>01-13</v>
      </c>
      <c r="H2293" s="36" t="b" cm="1">
        <f t="array" ref="H2293">OR(WEEKDAY(UsageTable[[#This Row],[Time]])={1,7},NOT(ISERROR(VLOOKUP(DATE(YEAR(UsageTable[[#This Row],[Time]]),MONTH(UsageTable[[#This Row],[Time]]),DAY(UsageTable[[#This Row],[Time]])),Holidays[Date],1,FALSE()))))</f>
        <v>0</v>
      </c>
      <c r="I22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1.21</v>
      </c>
    </row>
    <row r="2294" spans="2:11" x14ac:dyDescent="0.3">
      <c r="B2294" s="29">
        <v>44209</v>
      </c>
      <c r="C2294" s="34">
        <v>44209.333333333336</v>
      </c>
      <c r="D2294" s="31">
        <v>4.24</v>
      </c>
      <c r="E2294" s="15"/>
      <c r="F2294" s="15"/>
      <c r="G2294" s="36" t="str">
        <f>TEXT(UsageTable[[#This Row],[Time]],"mm-dd")</f>
        <v>01-13</v>
      </c>
      <c r="H2294" s="36" t="b" cm="1">
        <f t="array" ref="H2294">OR(WEEKDAY(UsageTable[[#This Row],[Time]])={1,7},NOT(ISERROR(VLOOKUP(DATE(YEAR(UsageTable[[#This Row],[Time]]),MONTH(UsageTable[[#This Row],[Time]]),DAY(UsageTable[[#This Row],[Time]])),Holidays[Date],1,FALSE()))))</f>
        <v>0</v>
      </c>
      <c r="I22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4.24</v>
      </c>
    </row>
    <row r="2295" spans="2:11" x14ac:dyDescent="0.3">
      <c r="B2295" s="26">
        <v>44209</v>
      </c>
      <c r="C2295" s="33">
        <v>44209.375</v>
      </c>
      <c r="D2295" s="28">
        <v>1.0900000000000001</v>
      </c>
      <c r="E2295" s="15"/>
      <c r="F2295" s="15"/>
      <c r="G2295" s="36" t="str">
        <f>TEXT(UsageTable[[#This Row],[Time]],"mm-dd")</f>
        <v>01-13</v>
      </c>
      <c r="H2295" s="36" t="b" cm="1">
        <f t="array" ref="H2295">OR(WEEKDAY(UsageTable[[#This Row],[Time]])={1,7},NOT(ISERROR(VLOOKUP(DATE(YEAR(UsageTable[[#This Row],[Time]]),MONTH(UsageTable[[#This Row],[Time]]),DAY(UsageTable[[#This Row],[Time]])),Holidays[Date],1,FALSE()))))</f>
        <v>0</v>
      </c>
      <c r="I22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1.0900000000000001</v>
      </c>
    </row>
    <row r="2296" spans="2:11" x14ac:dyDescent="0.3">
      <c r="B2296" s="29">
        <v>44209</v>
      </c>
      <c r="C2296" s="34">
        <v>44209.416666666664</v>
      </c>
      <c r="D2296" s="31">
        <v>2.42</v>
      </c>
      <c r="E2296" s="15"/>
      <c r="F2296" s="15"/>
      <c r="G2296" s="36" t="str">
        <f>TEXT(UsageTable[[#This Row],[Time]],"mm-dd")</f>
        <v>01-13</v>
      </c>
      <c r="H2296" s="36" t="b" cm="1">
        <f t="array" ref="H2296">OR(WEEKDAY(UsageTable[[#This Row],[Time]])={1,7},NOT(ISERROR(VLOOKUP(DATE(YEAR(UsageTable[[#This Row],[Time]]),MONTH(UsageTable[[#This Row],[Time]]),DAY(UsageTable[[#This Row],[Time]])),Holidays[Date],1,FALSE()))))</f>
        <v>0</v>
      </c>
      <c r="I22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2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2.42</v>
      </c>
    </row>
    <row r="2297" spans="2:11" x14ac:dyDescent="0.3">
      <c r="B2297" s="26">
        <v>44209</v>
      </c>
      <c r="C2297" s="33">
        <v>44209.458333333336</v>
      </c>
      <c r="D2297" s="28">
        <v>1.5</v>
      </c>
      <c r="E2297" s="15"/>
      <c r="F2297" s="15"/>
      <c r="G2297" s="36" t="str">
        <f>TEXT(UsageTable[[#This Row],[Time]],"mm-dd")</f>
        <v>01-13</v>
      </c>
      <c r="H2297" s="36" t="b" cm="1">
        <f t="array" ref="H2297">OR(WEEKDAY(UsageTable[[#This Row],[Time]])={1,7},NOT(ISERROR(VLOOKUP(DATE(YEAR(UsageTable[[#This Row],[Time]]),MONTH(UsageTable[[#This Row],[Time]]),DAY(UsageTable[[#This Row],[Time]])),Holidays[Date],1,FALSE()))))</f>
        <v>0</v>
      </c>
      <c r="I22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22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8" spans="2:11" x14ac:dyDescent="0.3">
      <c r="B2298" s="29">
        <v>44209</v>
      </c>
      <c r="C2298" s="34">
        <v>44209.5</v>
      </c>
      <c r="D2298" s="31">
        <v>2.13</v>
      </c>
      <c r="E2298" s="15"/>
      <c r="F2298" s="15"/>
      <c r="G2298" s="36" t="str">
        <f>TEXT(UsageTable[[#This Row],[Time]],"mm-dd")</f>
        <v>01-13</v>
      </c>
      <c r="H2298" s="36" t="b" cm="1">
        <f t="array" ref="H2298">OR(WEEKDAY(UsageTable[[#This Row],[Time]])={1,7},NOT(ISERROR(VLOOKUP(DATE(YEAR(UsageTable[[#This Row],[Time]]),MONTH(UsageTable[[#This Row],[Time]]),DAY(UsageTable[[#This Row],[Time]])),Holidays[Date],1,FALSE()))))</f>
        <v>0</v>
      </c>
      <c r="I22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2.13</v>
      </c>
      <c r="K22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299" spans="2:11" x14ac:dyDescent="0.3">
      <c r="B2299" s="26">
        <v>44209</v>
      </c>
      <c r="C2299" s="33">
        <v>44209.541666666664</v>
      </c>
      <c r="D2299" s="28">
        <v>1.87</v>
      </c>
      <c r="E2299" s="15"/>
      <c r="F2299" s="15"/>
      <c r="G2299" s="36" t="str">
        <f>TEXT(UsageTable[[#This Row],[Time]],"mm-dd")</f>
        <v>01-13</v>
      </c>
      <c r="H2299" s="36" t="b" cm="1">
        <f t="array" ref="H2299">OR(WEEKDAY(UsageTable[[#This Row],[Time]])={1,7},NOT(ISERROR(VLOOKUP(DATE(YEAR(UsageTable[[#This Row],[Time]]),MONTH(UsageTable[[#This Row],[Time]]),DAY(UsageTable[[#This Row],[Time]])),Holidays[Date],1,FALSE()))))</f>
        <v>0</v>
      </c>
      <c r="I22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2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1.87</v>
      </c>
      <c r="K22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0" spans="2:11" x14ac:dyDescent="0.3">
      <c r="B2300" s="29">
        <v>44209</v>
      </c>
      <c r="C2300" s="34">
        <v>44209.583333333336</v>
      </c>
      <c r="D2300" s="31">
        <v>1.72</v>
      </c>
      <c r="E2300" s="15"/>
      <c r="F2300" s="15"/>
      <c r="G2300" s="36" t="str">
        <f>TEXT(UsageTable[[#This Row],[Time]],"mm-dd")</f>
        <v>01-13</v>
      </c>
      <c r="H2300" s="36" t="b" cm="1">
        <f t="array" ref="H2300">OR(WEEKDAY(UsageTable[[#This Row],[Time]])={1,7},NOT(ISERROR(VLOOKUP(DATE(YEAR(UsageTable[[#This Row],[Time]]),MONTH(UsageTable[[#This Row],[Time]]),DAY(UsageTable[[#This Row],[Time]])),Holidays[Date],1,FALSE()))))</f>
        <v>0</v>
      </c>
      <c r="I23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1.72</v>
      </c>
      <c r="K23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1" spans="2:11" x14ac:dyDescent="0.3">
      <c r="B2301" s="26">
        <v>44209</v>
      </c>
      <c r="C2301" s="33">
        <v>44209.625</v>
      </c>
      <c r="D2301" s="28">
        <v>2.04</v>
      </c>
      <c r="E2301" s="15"/>
      <c r="F2301" s="15"/>
      <c r="G2301" s="36" t="str">
        <f>TEXT(UsageTable[[#This Row],[Time]],"mm-dd")</f>
        <v>01-13</v>
      </c>
      <c r="H2301" s="36" t="b" cm="1">
        <f t="array" ref="H2301">OR(WEEKDAY(UsageTable[[#This Row],[Time]])={1,7},NOT(ISERROR(VLOOKUP(DATE(YEAR(UsageTable[[#This Row],[Time]]),MONTH(UsageTable[[#This Row],[Time]]),DAY(UsageTable[[#This Row],[Time]])),Holidays[Date],1,FALSE()))))</f>
        <v>0</v>
      </c>
      <c r="I23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v>
      </c>
      <c r="K23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2" spans="2:11" x14ac:dyDescent="0.3">
      <c r="B2302" s="29">
        <v>44209</v>
      </c>
      <c r="C2302" s="34">
        <v>44209.666666666664</v>
      </c>
      <c r="D2302" s="31">
        <v>1.4</v>
      </c>
      <c r="E2302" s="15"/>
      <c r="F2302" s="15"/>
      <c r="G2302" s="36" t="str">
        <f>TEXT(UsageTable[[#This Row],[Time]],"mm-dd")</f>
        <v>01-13</v>
      </c>
      <c r="H2302" s="36" t="b" cm="1">
        <f t="array" ref="H2302">OR(WEEKDAY(UsageTable[[#This Row],[Time]])={1,7},NOT(ISERROR(VLOOKUP(DATE(YEAR(UsageTable[[#This Row],[Time]]),MONTH(UsageTable[[#This Row],[Time]]),DAY(UsageTable[[#This Row],[Time]])),Holidays[Date],1,FALSE()))))</f>
        <v>0</v>
      </c>
      <c r="I23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v>
      </c>
      <c r="K23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3" spans="2:11" x14ac:dyDescent="0.3">
      <c r="B2303" s="26">
        <v>44209</v>
      </c>
      <c r="C2303" s="33">
        <v>44209.708333333336</v>
      </c>
      <c r="D2303" s="28">
        <v>2.46</v>
      </c>
      <c r="E2303" s="15"/>
      <c r="F2303" s="15"/>
      <c r="G2303" s="36" t="str">
        <f>TEXT(UsageTable[[#This Row],[Time]],"mm-dd")</f>
        <v>01-13</v>
      </c>
      <c r="H2303" s="36" t="b" cm="1">
        <f t="array" ref="H2303">OR(WEEKDAY(UsageTable[[#This Row],[Time]])={1,7},NOT(ISERROR(VLOOKUP(DATE(YEAR(UsageTable[[#This Row],[Time]]),MONTH(UsageTable[[#This Row],[Time]]),DAY(UsageTable[[#This Row],[Time]])),Holidays[Date],1,FALSE()))))</f>
        <v>0</v>
      </c>
      <c r="I23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2.46</v>
      </c>
    </row>
    <row r="2304" spans="2:11" x14ac:dyDescent="0.3">
      <c r="B2304" s="29">
        <v>44209</v>
      </c>
      <c r="C2304" s="34">
        <v>44209.75</v>
      </c>
      <c r="D2304" s="31">
        <v>2.27</v>
      </c>
      <c r="E2304" s="15"/>
      <c r="F2304" s="15"/>
      <c r="G2304" s="36" t="str">
        <f>TEXT(UsageTable[[#This Row],[Time]],"mm-dd")</f>
        <v>01-13</v>
      </c>
      <c r="H2304" s="36" t="b" cm="1">
        <f t="array" ref="H2304">OR(WEEKDAY(UsageTable[[#This Row],[Time]])={1,7},NOT(ISERROR(VLOOKUP(DATE(YEAR(UsageTable[[#This Row],[Time]]),MONTH(UsageTable[[#This Row],[Time]]),DAY(UsageTable[[#This Row],[Time]])),Holidays[Date],1,FALSE()))))</f>
        <v>0</v>
      </c>
      <c r="I23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v>
      </c>
    </row>
    <row r="2305" spans="2:11" x14ac:dyDescent="0.3">
      <c r="B2305" s="26">
        <v>44209</v>
      </c>
      <c r="C2305" s="33">
        <v>44209.791666666664</v>
      </c>
      <c r="D2305" s="28">
        <v>1.66</v>
      </c>
      <c r="E2305" s="15"/>
      <c r="F2305" s="15"/>
      <c r="G2305" s="36" t="str">
        <f>TEXT(UsageTable[[#This Row],[Time]],"mm-dd")</f>
        <v>01-13</v>
      </c>
      <c r="H2305" s="36" t="b" cm="1">
        <f t="array" ref="H2305">OR(WEEKDAY(UsageTable[[#This Row],[Time]])={1,7},NOT(ISERROR(VLOOKUP(DATE(YEAR(UsageTable[[#This Row],[Time]]),MONTH(UsageTable[[#This Row],[Time]]),DAY(UsageTable[[#This Row],[Time]])),Holidays[Date],1,FALSE()))))</f>
        <v>0</v>
      </c>
      <c r="I23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1.66</v>
      </c>
      <c r="J23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6" spans="2:11" x14ac:dyDescent="0.3">
      <c r="B2306" s="29">
        <v>44209</v>
      </c>
      <c r="C2306" s="34">
        <v>44209.833333333336</v>
      </c>
      <c r="D2306" s="31">
        <v>1.54</v>
      </c>
      <c r="E2306" s="15"/>
      <c r="F2306" s="15"/>
      <c r="G2306" s="36" t="str">
        <f>TEXT(UsageTable[[#This Row],[Time]],"mm-dd")</f>
        <v>01-13</v>
      </c>
      <c r="H2306" s="36" t="b" cm="1">
        <f t="array" ref="H2306">OR(WEEKDAY(UsageTable[[#This Row],[Time]])={1,7},NOT(ISERROR(VLOOKUP(DATE(YEAR(UsageTable[[#This Row],[Time]]),MONTH(UsageTable[[#This Row],[Time]]),DAY(UsageTable[[#This Row],[Time]])),Holidays[Date],1,FALSE()))))</f>
        <v>0</v>
      </c>
      <c r="I23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23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7" spans="2:11" x14ac:dyDescent="0.3">
      <c r="B2307" s="26">
        <v>44209</v>
      </c>
      <c r="C2307" s="33">
        <v>44209.875</v>
      </c>
      <c r="D2307" s="28">
        <v>1.04</v>
      </c>
      <c r="E2307" s="15"/>
      <c r="F2307" s="15"/>
      <c r="G2307" s="36" t="str">
        <f>TEXT(UsageTable[[#This Row],[Time]],"mm-dd")</f>
        <v>01-13</v>
      </c>
      <c r="H2307" s="36" t="b" cm="1">
        <f t="array" ref="H2307">OR(WEEKDAY(UsageTable[[#This Row],[Time]])={1,7},NOT(ISERROR(VLOOKUP(DATE(YEAR(UsageTable[[#This Row],[Time]]),MONTH(UsageTable[[#This Row],[Time]]),DAY(UsageTable[[#This Row],[Time]])),Holidays[Date],1,FALSE()))))</f>
        <v>0</v>
      </c>
      <c r="I23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1.04</v>
      </c>
      <c r="J23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8" spans="2:11" x14ac:dyDescent="0.3">
      <c r="B2308" s="29">
        <v>44209</v>
      </c>
      <c r="C2308" s="34">
        <v>44209.916666666664</v>
      </c>
      <c r="D2308" s="31">
        <v>1.6</v>
      </c>
      <c r="E2308" s="15"/>
      <c r="F2308" s="15"/>
      <c r="G2308" s="36" t="str">
        <f>TEXT(UsageTable[[#This Row],[Time]],"mm-dd")</f>
        <v>01-13</v>
      </c>
      <c r="H2308" s="36" t="b" cm="1">
        <f t="array" ref="H2308">OR(WEEKDAY(UsageTable[[#This Row],[Time]])={1,7},NOT(ISERROR(VLOOKUP(DATE(YEAR(UsageTable[[#This Row],[Time]]),MONTH(UsageTable[[#This Row],[Time]]),DAY(UsageTable[[#This Row],[Time]])),Holidays[Date],1,FALSE()))))</f>
        <v>0</v>
      </c>
      <c r="I23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23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09" spans="2:11" x14ac:dyDescent="0.3">
      <c r="B2309" s="26">
        <v>44209</v>
      </c>
      <c r="C2309" s="33">
        <v>44209.958333333336</v>
      </c>
      <c r="D2309" s="28">
        <v>4.96</v>
      </c>
      <c r="E2309" s="15"/>
      <c r="F2309" s="15"/>
      <c r="G2309" s="36" t="str">
        <f>TEXT(UsageTable[[#This Row],[Time]],"mm-dd")</f>
        <v>01-13</v>
      </c>
      <c r="H2309" s="36" t="b" cm="1">
        <f t="array" ref="H2309">OR(WEEKDAY(UsageTable[[#This Row],[Time]])={1,7},NOT(ISERROR(VLOOKUP(DATE(YEAR(UsageTable[[#This Row],[Time]]),MONTH(UsageTable[[#This Row],[Time]]),DAY(UsageTable[[#This Row],[Time]])),Holidays[Date],1,FALSE()))))</f>
        <v>0</v>
      </c>
      <c r="I23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4.96</v>
      </c>
      <c r="J23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0" spans="2:11" x14ac:dyDescent="0.3">
      <c r="B2310" s="29">
        <v>44210</v>
      </c>
      <c r="C2310" s="34">
        <v>44210</v>
      </c>
      <c r="D2310" s="31">
        <v>2.98</v>
      </c>
      <c r="E2310" s="15"/>
      <c r="F2310" s="15"/>
      <c r="G2310" s="36" t="str">
        <f>TEXT(UsageTable[[#This Row],[Time]],"mm-dd")</f>
        <v>01-14</v>
      </c>
      <c r="H2310" s="36" t="b" cm="1">
        <f t="array" ref="H2310">OR(WEEKDAY(UsageTable[[#This Row],[Time]])={1,7},NOT(ISERROR(VLOOKUP(DATE(YEAR(UsageTable[[#This Row],[Time]]),MONTH(UsageTable[[#This Row],[Time]]),DAY(UsageTable[[#This Row],[Time]])),Holidays[Date],1,FALSE()))))</f>
        <v>0</v>
      </c>
      <c r="I23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2.98</v>
      </c>
      <c r="J23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1" spans="2:11" x14ac:dyDescent="0.3">
      <c r="B2311" s="26">
        <v>44210</v>
      </c>
      <c r="C2311" s="33">
        <v>44210.041666666664</v>
      </c>
      <c r="D2311" s="28">
        <v>0.4</v>
      </c>
      <c r="E2311" s="15"/>
      <c r="F2311" s="15"/>
      <c r="G2311" s="36" t="str">
        <f>TEXT(UsageTable[[#This Row],[Time]],"mm-dd")</f>
        <v>01-14</v>
      </c>
      <c r="H2311" s="36" t="b" cm="1">
        <f t="array" ref="H2311">OR(WEEKDAY(UsageTable[[#This Row],[Time]])={1,7},NOT(ISERROR(VLOOKUP(DATE(YEAR(UsageTable[[#This Row],[Time]]),MONTH(UsageTable[[#This Row],[Time]]),DAY(UsageTable[[#This Row],[Time]])),Holidays[Date],1,FALSE()))))</f>
        <v>0</v>
      </c>
      <c r="I23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3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2" spans="2:11" x14ac:dyDescent="0.3">
      <c r="B2312" s="29">
        <v>44210</v>
      </c>
      <c r="C2312" s="34">
        <v>44210.083333333336</v>
      </c>
      <c r="D2312" s="31">
        <v>1.02</v>
      </c>
      <c r="E2312" s="15"/>
      <c r="F2312" s="15"/>
      <c r="G2312" s="36" t="str">
        <f>TEXT(UsageTable[[#This Row],[Time]],"mm-dd")</f>
        <v>01-14</v>
      </c>
      <c r="H2312" s="36" t="b" cm="1">
        <f t="array" ref="H2312">OR(WEEKDAY(UsageTable[[#This Row],[Time]])={1,7},NOT(ISERROR(VLOOKUP(DATE(YEAR(UsageTable[[#This Row],[Time]]),MONTH(UsageTable[[#This Row],[Time]]),DAY(UsageTable[[#This Row],[Time]])),Holidays[Date],1,FALSE()))))</f>
        <v>0</v>
      </c>
      <c r="I23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23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3" spans="2:11" x14ac:dyDescent="0.3">
      <c r="B2313" s="26">
        <v>44210</v>
      </c>
      <c r="C2313" s="33">
        <v>44210.125</v>
      </c>
      <c r="D2313" s="28">
        <v>0.37</v>
      </c>
      <c r="E2313" s="15"/>
      <c r="F2313" s="15"/>
      <c r="G2313" s="36" t="str">
        <f>TEXT(UsageTable[[#This Row],[Time]],"mm-dd")</f>
        <v>01-14</v>
      </c>
      <c r="H2313" s="36" t="b" cm="1">
        <f t="array" ref="H2313">OR(WEEKDAY(UsageTable[[#This Row],[Time]])={1,7},NOT(ISERROR(VLOOKUP(DATE(YEAR(UsageTable[[#This Row],[Time]]),MONTH(UsageTable[[#This Row],[Time]]),DAY(UsageTable[[#This Row],[Time]])),Holidays[Date],1,FALSE()))))</f>
        <v>0</v>
      </c>
      <c r="I23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3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4" spans="2:11" x14ac:dyDescent="0.3">
      <c r="B2314" s="29">
        <v>44210</v>
      </c>
      <c r="C2314" s="34">
        <v>44210.166666666664</v>
      </c>
      <c r="D2314" s="31">
        <v>0.37</v>
      </c>
      <c r="E2314" s="15"/>
      <c r="F2314" s="15"/>
      <c r="G2314" s="36" t="str">
        <f>TEXT(UsageTable[[#This Row],[Time]],"mm-dd")</f>
        <v>01-14</v>
      </c>
      <c r="H2314" s="36" t="b" cm="1">
        <f t="array" ref="H2314">OR(WEEKDAY(UsageTable[[#This Row],[Time]])={1,7},NOT(ISERROR(VLOOKUP(DATE(YEAR(UsageTable[[#This Row],[Time]]),MONTH(UsageTable[[#This Row],[Time]]),DAY(UsageTable[[#This Row],[Time]])),Holidays[Date],1,FALSE()))))</f>
        <v>0</v>
      </c>
      <c r="I23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3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5" spans="2:11" x14ac:dyDescent="0.3">
      <c r="B2315" s="26">
        <v>44210</v>
      </c>
      <c r="C2315" s="33">
        <v>44210.208333333336</v>
      </c>
      <c r="D2315" s="28">
        <v>0.86</v>
      </c>
      <c r="E2315" s="15"/>
      <c r="F2315" s="15"/>
      <c r="G2315" s="36" t="str">
        <f>TEXT(UsageTable[[#This Row],[Time]],"mm-dd")</f>
        <v>01-14</v>
      </c>
      <c r="H2315" s="36" t="b" cm="1">
        <f t="array" ref="H2315">OR(WEEKDAY(UsageTable[[#This Row],[Time]])={1,7},NOT(ISERROR(VLOOKUP(DATE(YEAR(UsageTable[[#This Row],[Time]]),MONTH(UsageTable[[#This Row],[Time]]),DAY(UsageTable[[#This Row],[Time]])),Holidays[Date],1,FALSE()))))</f>
        <v>0</v>
      </c>
      <c r="I23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23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6" spans="2:11" x14ac:dyDescent="0.3">
      <c r="B2316" s="29">
        <v>44210</v>
      </c>
      <c r="C2316" s="34">
        <v>44210.25</v>
      </c>
      <c r="D2316" s="31">
        <v>0.87</v>
      </c>
      <c r="E2316" s="15"/>
      <c r="F2316" s="15"/>
      <c r="G2316" s="36" t="str">
        <f>TEXT(UsageTable[[#This Row],[Time]],"mm-dd")</f>
        <v>01-14</v>
      </c>
      <c r="H2316" s="36" t="b" cm="1">
        <f t="array" ref="H2316">OR(WEEKDAY(UsageTable[[#This Row],[Time]])={1,7},NOT(ISERROR(VLOOKUP(DATE(YEAR(UsageTable[[#This Row],[Time]]),MONTH(UsageTable[[#This Row],[Time]]),DAY(UsageTable[[#This Row],[Time]])),Holidays[Date],1,FALSE()))))</f>
        <v>0</v>
      </c>
      <c r="I23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23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17" spans="2:11" x14ac:dyDescent="0.3">
      <c r="B2317" s="26">
        <v>44210</v>
      </c>
      <c r="C2317" s="33">
        <v>44210.291666666664</v>
      </c>
      <c r="D2317" s="28">
        <v>1.95</v>
      </c>
      <c r="E2317" s="15"/>
      <c r="F2317" s="15"/>
      <c r="G2317" s="36" t="str">
        <f>TEXT(UsageTable[[#This Row],[Time]],"mm-dd")</f>
        <v>01-14</v>
      </c>
      <c r="H2317" s="36" t="b" cm="1">
        <f t="array" ref="H2317">OR(WEEKDAY(UsageTable[[#This Row],[Time]])={1,7},NOT(ISERROR(VLOOKUP(DATE(YEAR(UsageTable[[#This Row],[Time]]),MONTH(UsageTable[[#This Row],[Time]]),DAY(UsageTable[[#This Row],[Time]])),Holidays[Date],1,FALSE()))))</f>
        <v>0</v>
      </c>
      <c r="I23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1.95</v>
      </c>
    </row>
    <row r="2318" spans="2:11" x14ac:dyDescent="0.3">
      <c r="B2318" s="29">
        <v>44210</v>
      </c>
      <c r="C2318" s="34">
        <v>44210.333333333336</v>
      </c>
      <c r="D2318" s="31">
        <v>2.67</v>
      </c>
      <c r="E2318" s="15"/>
      <c r="F2318" s="15"/>
      <c r="G2318" s="36" t="str">
        <f>TEXT(UsageTable[[#This Row],[Time]],"mm-dd")</f>
        <v>01-14</v>
      </c>
      <c r="H2318" s="36" t="b" cm="1">
        <f t="array" ref="H2318">OR(WEEKDAY(UsageTable[[#This Row],[Time]])={1,7},NOT(ISERROR(VLOOKUP(DATE(YEAR(UsageTable[[#This Row],[Time]]),MONTH(UsageTable[[#This Row],[Time]]),DAY(UsageTable[[#This Row],[Time]])),Holidays[Date],1,FALSE()))))</f>
        <v>0</v>
      </c>
      <c r="I23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2.67</v>
      </c>
    </row>
    <row r="2319" spans="2:11" x14ac:dyDescent="0.3">
      <c r="B2319" s="26">
        <v>44210</v>
      </c>
      <c r="C2319" s="33">
        <v>44210.375</v>
      </c>
      <c r="D2319" s="28">
        <v>2.2999999999999998</v>
      </c>
      <c r="E2319" s="15"/>
      <c r="F2319" s="15"/>
      <c r="G2319" s="36" t="str">
        <f>TEXT(UsageTable[[#This Row],[Time]],"mm-dd")</f>
        <v>01-14</v>
      </c>
      <c r="H2319" s="36" t="b" cm="1">
        <f t="array" ref="H2319">OR(WEEKDAY(UsageTable[[#This Row],[Time]])={1,7},NOT(ISERROR(VLOOKUP(DATE(YEAR(UsageTable[[#This Row],[Time]]),MONTH(UsageTable[[#This Row],[Time]]),DAY(UsageTable[[#This Row],[Time]])),Holidays[Date],1,FALSE()))))</f>
        <v>0</v>
      </c>
      <c r="I23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2.2999999999999998</v>
      </c>
    </row>
    <row r="2320" spans="2:11" x14ac:dyDescent="0.3">
      <c r="B2320" s="29">
        <v>44210</v>
      </c>
      <c r="C2320" s="34">
        <v>44210.416666666664</v>
      </c>
      <c r="D2320" s="31">
        <v>1.1599999999999999</v>
      </c>
      <c r="E2320" s="15"/>
      <c r="F2320" s="15"/>
      <c r="G2320" s="36" t="str">
        <f>TEXT(UsageTable[[#This Row],[Time]],"mm-dd")</f>
        <v>01-14</v>
      </c>
      <c r="H2320" s="36" t="b" cm="1">
        <f t="array" ref="H2320">OR(WEEKDAY(UsageTable[[#This Row],[Time]])={1,7},NOT(ISERROR(VLOOKUP(DATE(YEAR(UsageTable[[#This Row],[Time]]),MONTH(UsageTable[[#This Row],[Time]]),DAY(UsageTable[[#This Row],[Time]])),Holidays[Date],1,FALSE()))))</f>
        <v>0</v>
      </c>
      <c r="I23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1.1599999999999999</v>
      </c>
    </row>
    <row r="2321" spans="2:11" x14ac:dyDescent="0.3">
      <c r="B2321" s="26">
        <v>44210</v>
      </c>
      <c r="C2321" s="33">
        <v>44210.458333333336</v>
      </c>
      <c r="D2321" s="28">
        <v>1.73</v>
      </c>
      <c r="E2321" s="15"/>
      <c r="F2321" s="15"/>
      <c r="G2321" s="36" t="str">
        <f>TEXT(UsageTable[[#This Row],[Time]],"mm-dd")</f>
        <v>01-14</v>
      </c>
      <c r="H2321" s="36" t="b" cm="1">
        <f t="array" ref="H2321">OR(WEEKDAY(UsageTable[[#This Row],[Time]])={1,7},NOT(ISERROR(VLOOKUP(DATE(YEAR(UsageTable[[#This Row],[Time]]),MONTH(UsageTable[[#This Row],[Time]]),DAY(UsageTable[[#This Row],[Time]])),Holidays[Date],1,FALSE()))))</f>
        <v>0</v>
      </c>
      <c r="I23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1.73</v>
      </c>
      <c r="K23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2" spans="2:11" x14ac:dyDescent="0.3">
      <c r="B2322" s="29">
        <v>44210</v>
      </c>
      <c r="C2322" s="34">
        <v>44210.5</v>
      </c>
      <c r="D2322" s="31">
        <v>1.93</v>
      </c>
      <c r="E2322" s="15"/>
      <c r="F2322" s="15"/>
      <c r="G2322" s="36" t="str">
        <f>TEXT(UsageTable[[#This Row],[Time]],"mm-dd")</f>
        <v>01-14</v>
      </c>
      <c r="H2322" s="36" t="b" cm="1">
        <f t="array" ref="H2322">OR(WEEKDAY(UsageTable[[#This Row],[Time]])={1,7},NOT(ISERROR(VLOOKUP(DATE(YEAR(UsageTable[[#This Row],[Time]]),MONTH(UsageTable[[#This Row],[Time]]),DAY(UsageTable[[#This Row],[Time]])),Holidays[Date],1,FALSE()))))</f>
        <v>0</v>
      </c>
      <c r="I23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1.93</v>
      </c>
      <c r="K23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3" spans="2:11" x14ac:dyDescent="0.3">
      <c r="B2323" s="26">
        <v>44210</v>
      </c>
      <c r="C2323" s="33">
        <v>44210.541666666664</v>
      </c>
      <c r="D2323" s="28">
        <v>1.42</v>
      </c>
      <c r="E2323" s="15"/>
      <c r="F2323" s="15"/>
      <c r="G2323" s="36" t="str">
        <f>TEXT(UsageTable[[#This Row],[Time]],"mm-dd")</f>
        <v>01-14</v>
      </c>
      <c r="H2323" s="36" t="b" cm="1">
        <f t="array" ref="H2323">OR(WEEKDAY(UsageTable[[#This Row],[Time]])={1,7},NOT(ISERROR(VLOOKUP(DATE(YEAR(UsageTable[[#This Row],[Time]]),MONTH(UsageTable[[#This Row],[Time]]),DAY(UsageTable[[#This Row],[Time]])),Holidays[Date],1,FALSE()))))</f>
        <v>0</v>
      </c>
      <c r="I23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1.42</v>
      </c>
      <c r="K23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4" spans="2:11" x14ac:dyDescent="0.3">
      <c r="B2324" s="29">
        <v>44210</v>
      </c>
      <c r="C2324" s="34">
        <v>44210.583333333336</v>
      </c>
      <c r="D2324" s="31">
        <v>1.5</v>
      </c>
      <c r="E2324" s="15"/>
      <c r="F2324" s="15"/>
      <c r="G2324" s="36" t="str">
        <f>TEXT(UsageTable[[#This Row],[Time]],"mm-dd")</f>
        <v>01-14</v>
      </c>
      <c r="H2324" s="36" t="b" cm="1">
        <f t="array" ref="H2324">OR(WEEKDAY(UsageTable[[#This Row],[Time]])={1,7},NOT(ISERROR(VLOOKUP(DATE(YEAR(UsageTable[[#This Row],[Time]]),MONTH(UsageTable[[#This Row],[Time]]),DAY(UsageTable[[#This Row],[Time]])),Holidays[Date],1,FALSE()))))</f>
        <v>0</v>
      </c>
      <c r="I23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23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5" spans="2:11" x14ac:dyDescent="0.3">
      <c r="B2325" s="26">
        <v>44210</v>
      </c>
      <c r="C2325" s="33">
        <v>44210.625</v>
      </c>
      <c r="D2325" s="28">
        <v>1.45</v>
      </c>
      <c r="E2325" s="15"/>
      <c r="F2325" s="15"/>
      <c r="G2325" s="36" t="str">
        <f>TEXT(UsageTable[[#This Row],[Time]],"mm-dd")</f>
        <v>01-14</v>
      </c>
      <c r="H2325" s="36" t="b" cm="1">
        <f t="array" ref="H2325">OR(WEEKDAY(UsageTable[[#This Row],[Time]])={1,7},NOT(ISERROR(VLOOKUP(DATE(YEAR(UsageTable[[#This Row],[Time]]),MONTH(UsageTable[[#This Row],[Time]]),DAY(UsageTable[[#This Row],[Time]])),Holidays[Date],1,FALSE()))))</f>
        <v>0</v>
      </c>
      <c r="I23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1.45</v>
      </c>
      <c r="K23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6" spans="2:11" x14ac:dyDescent="0.3">
      <c r="B2326" s="29">
        <v>44210</v>
      </c>
      <c r="C2326" s="34">
        <v>44210.666666666664</v>
      </c>
      <c r="D2326" s="31">
        <v>0.93</v>
      </c>
      <c r="E2326" s="15"/>
      <c r="F2326" s="15"/>
      <c r="G2326" s="36" t="str">
        <f>TEXT(UsageTable[[#This Row],[Time]],"mm-dd")</f>
        <v>01-14</v>
      </c>
      <c r="H2326" s="36" t="b" cm="1">
        <f t="array" ref="H2326">OR(WEEKDAY(UsageTable[[#This Row],[Time]])={1,7},NOT(ISERROR(VLOOKUP(DATE(YEAR(UsageTable[[#This Row],[Time]]),MONTH(UsageTable[[#This Row],[Time]]),DAY(UsageTable[[#This Row],[Time]])),Holidays[Date],1,FALSE()))))</f>
        <v>0</v>
      </c>
      <c r="I23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0.93</v>
      </c>
      <c r="K23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27" spans="2:11" x14ac:dyDescent="0.3">
      <c r="B2327" s="26">
        <v>44210</v>
      </c>
      <c r="C2327" s="33">
        <v>44210.708333333336</v>
      </c>
      <c r="D2327" s="28">
        <v>1.62</v>
      </c>
      <c r="E2327" s="15"/>
      <c r="F2327" s="15"/>
      <c r="G2327" s="36" t="str">
        <f>TEXT(UsageTable[[#This Row],[Time]],"mm-dd")</f>
        <v>01-14</v>
      </c>
      <c r="H2327" s="36" t="b" cm="1">
        <f t="array" ref="H2327">OR(WEEKDAY(UsageTable[[#This Row],[Time]])={1,7},NOT(ISERROR(VLOOKUP(DATE(YEAR(UsageTable[[#This Row],[Time]]),MONTH(UsageTable[[#This Row],[Time]]),DAY(UsageTable[[#This Row],[Time]])),Holidays[Date],1,FALSE()))))</f>
        <v>0</v>
      </c>
      <c r="I23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1.62</v>
      </c>
    </row>
    <row r="2328" spans="2:11" x14ac:dyDescent="0.3">
      <c r="B2328" s="29">
        <v>44210</v>
      </c>
      <c r="C2328" s="34">
        <v>44210.75</v>
      </c>
      <c r="D2328" s="31">
        <v>1.59</v>
      </c>
      <c r="E2328" s="15"/>
      <c r="F2328" s="15"/>
      <c r="G2328" s="36" t="str">
        <f>TEXT(UsageTable[[#This Row],[Time]],"mm-dd")</f>
        <v>01-14</v>
      </c>
      <c r="H2328" s="36" t="b" cm="1">
        <f t="array" ref="H2328">OR(WEEKDAY(UsageTable[[#This Row],[Time]])={1,7},NOT(ISERROR(VLOOKUP(DATE(YEAR(UsageTable[[#This Row],[Time]]),MONTH(UsageTable[[#This Row],[Time]]),DAY(UsageTable[[#This Row],[Time]])),Holidays[Date],1,FALSE()))))</f>
        <v>0</v>
      </c>
      <c r="I23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1.59</v>
      </c>
    </row>
    <row r="2329" spans="2:11" x14ac:dyDescent="0.3">
      <c r="B2329" s="26">
        <v>44210</v>
      </c>
      <c r="C2329" s="33">
        <v>44210.791666666664</v>
      </c>
      <c r="D2329" s="28">
        <v>2.06</v>
      </c>
      <c r="E2329" s="15"/>
      <c r="F2329" s="15"/>
      <c r="G2329" s="36" t="str">
        <f>TEXT(UsageTable[[#This Row],[Time]],"mm-dd")</f>
        <v>01-14</v>
      </c>
      <c r="H2329" s="36" t="b" cm="1">
        <f t="array" ref="H2329">OR(WEEKDAY(UsageTable[[#This Row],[Time]])={1,7},NOT(ISERROR(VLOOKUP(DATE(YEAR(UsageTable[[#This Row],[Time]]),MONTH(UsageTable[[#This Row],[Time]]),DAY(UsageTable[[#This Row],[Time]])),Holidays[Date],1,FALSE()))))</f>
        <v>0</v>
      </c>
      <c r="I23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v>
      </c>
      <c r="J23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0" spans="2:11" x14ac:dyDescent="0.3">
      <c r="B2330" s="29">
        <v>44210</v>
      </c>
      <c r="C2330" s="34">
        <v>44210.833333333336</v>
      </c>
      <c r="D2330" s="31">
        <v>1.51</v>
      </c>
      <c r="E2330" s="15"/>
      <c r="F2330" s="15"/>
      <c r="G2330" s="36" t="str">
        <f>TEXT(UsageTable[[#This Row],[Time]],"mm-dd")</f>
        <v>01-14</v>
      </c>
      <c r="H2330" s="36" t="b" cm="1">
        <f t="array" ref="H2330">OR(WEEKDAY(UsageTable[[#This Row],[Time]])={1,7},NOT(ISERROR(VLOOKUP(DATE(YEAR(UsageTable[[#This Row],[Time]]),MONTH(UsageTable[[#This Row],[Time]]),DAY(UsageTable[[#This Row],[Time]])),Holidays[Date],1,FALSE()))))</f>
        <v>0</v>
      </c>
      <c r="I23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23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1" spans="2:11" x14ac:dyDescent="0.3">
      <c r="B2331" s="26">
        <v>44210</v>
      </c>
      <c r="C2331" s="33">
        <v>44210.875</v>
      </c>
      <c r="D2331" s="28">
        <v>0.7</v>
      </c>
      <c r="E2331" s="15"/>
      <c r="F2331" s="15"/>
      <c r="G2331" s="36" t="str">
        <f>TEXT(UsageTable[[#This Row],[Time]],"mm-dd")</f>
        <v>01-14</v>
      </c>
      <c r="H2331" s="36" t="b" cm="1">
        <f t="array" ref="H2331">OR(WEEKDAY(UsageTable[[#This Row],[Time]])={1,7},NOT(ISERROR(VLOOKUP(DATE(YEAR(UsageTable[[#This Row],[Time]]),MONTH(UsageTable[[#This Row],[Time]]),DAY(UsageTable[[#This Row],[Time]])),Holidays[Date],1,FALSE()))))</f>
        <v>0</v>
      </c>
      <c r="I23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23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2" spans="2:11" x14ac:dyDescent="0.3">
      <c r="B2332" s="29">
        <v>44210</v>
      </c>
      <c r="C2332" s="34">
        <v>44210.916666666664</v>
      </c>
      <c r="D2332" s="31">
        <v>0.5</v>
      </c>
      <c r="E2332" s="15"/>
      <c r="F2332" s="15"/>
      <c r="G2332" s="36" t="str">
        <f>TEXT(UsageTable[[#This Row],[Time]],"mm-dd")</f>
        <v>01-14</v>
      </c>
      <c r="H2332" s="36" t="b" cm="1">
        <f t="array" ref="H2332">OR(WEEKDAY(UsageTable[[#This Row],[Time]])={1,7},NOT(ISERROR(VLOOKUP(DATE(YEAR(UsageTable[[#This Row],[Time]]),MONTH(UsageTable[[#This Row],[Time]]),DAY(UsageTable[[#This Row],[Time]])),Holidays[Date],1,FALSE()))))</f>
        <v>0</v>
      </c>
      <c r="I23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23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3" spans="2:11" x14ac:dyDescent="0.3">
      <c r="B2333" s="26">
        <v>44210</v>
      </c>
      <c r="C2333" s="33">
        <v>44210.958333333336</v>
      </c>
      <c r="D2333" s="28">
        <v>0.97</v>
      </c>
      <c r="E2333" s="15"/>
      <c r="F2333" s="15"/>
      <c r="G2333" s="36" t="str">
        <f>TEXT(UsageTable[[#This Row],[Time]],"mm-dd")</f>
        <v>01-14</v>
      </c>
      <c r="H2333" s="36" t="b" cm="1">
        <f t="array" ref="H2333">OR(WEEKDAY(UsageTable[[#This Row],[Time]])={1,7},NOT(ISERROR(VLOOKUP(DATE(YEAR(UsageTable[[#This Row],[Time]]),MONTH(UsageTable[[#This Row],[Time]]),DAY(UsageTable[[#This Row],[Time]])),Holidays[Date],1,FALSE()))))</f>
        <v>0</v>
      </c>
      <c r="I23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3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4" spans="2:11" x14ac:dyDescent="0.3">
      <c r="B2334" s="29">
        <v>44211</v>
      </c>
      <c r="C2334" s="34">
        <v>44211</v>
      </c>
      <c r="D2334" s="31">
        <v>0.92</v>
      </c>
      <c r="E2334" s="15"/>
      <c r="F2334" s="15"/>
      <c r="G2334" s="36" t="str">
        <f>TEXT(UsageTable[[#This Row],[Time]],"mm-dd")</f>
        <v>01-15</v>
      </c>
      <c r="H2334" s="36" t="b" cm="1">
        <f t="array" ref="H2334">OR(WEEKDAY(UsageTable[[#This Row],[Time]])={1,7},NOT(ISERROR(VLOOKUP(DATE(YEAR(UsageTable[[#This Row],[Time]]),MONTH(UsageTable[[#This Row],[Time]]),DAY(UsageTable[[#This Row],[Time]])),Holidays[Date],1,FALSE()))))</f>
        <v>0</v>
      </c>
      <c r="I23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3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5" spans="2:11" x14ac:dyDescent="0.3">
      <c r="B2335" s="26">
        <v>44211</v>
      </c>
      <c r="C2335" s="33">
        <v>44211.041666666664</v>
      </c>
      <c r="D2335" s="28">
        <v>0.34</v>
      </c>
      <c r="E2335" s="15"/>
      <c r="F2335" s="15"/>
      <c r="G2335" s="36" t="str">
        <f>TEXT(UsageTable[[#This Row],[Time]],"mm-dd")</f>
        <v>01-15</v>
      </c>
      <c r="H2335" s="36" t="b" cm="1">
        <f t="array" ref="H2335">OR(WEEKDAY(UsageTable[[#This Row],[Time]])={1,7},NOT(ISERROR(VLOOKUP(DATE(YEAR(UsageTable[[#This Row],[Time]]),MONTH(UsageTable[[#This Row],[Time]]),DAY(UsageTable[[#This Row],[Time]])),Holidays[Date],1,FALSE()))))</f>
        <v>0</v>
      </c>
      <c r="I23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3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6" spans="2:11" x14ac:dyDescent="0.3">
      <c r="B2336" s="29">
        <v>44211</v>
      </c>
      <c r="C2336" s="34">
        <v>44211.083333333336</v>
      </c>
      <c r="D2336" s="31">
        <v>0.37</v>
      </c>
      <c r="E2336" s="15"/>
      <c r="F2336" s="15"/>
      <c r="G2336" s="36" t="str">
        <f>TEXT(UsageTable[[#This Row],[Time]],"mm-dd")</f>
        <v>01-15</v>
      </c>
      <c r="H2336" s="36" t="b" cm="1">
        <f t="array" ref="H2336">OR(WEEKDAY(UsageTable[[#This Row],[Time]])={1,7},NOT(ISERROR(VLOOKUP(DATE(YEAR(UsageTable[[#This Row],[Time]]),MONTH(UsageTable[[#This Row],[Time]]),DAY(UsageTable[[#This Row],[Time]])),Holidays[Date],1,FALSE()))))</f>
        <v>0</v>
      </c>
      <c r="I23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3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7" spans="2:11" x14ac:dyDescent="0.3">
      <c r="B2337" s="26">
        <v>44211</v>
      </c>
      <c r="C2337" s="33">
        <v>44211.125</v>
      </c>
      <c r="D2337" s="28">
        <v>0.73</v>
      </c>
      <c r="E2337" s="15"/>
      <c r="F2337" s="15"/>
      <c r="G2337" s="36" t="str">
        <f>TEXT(UsageTable[[#This Row],[Time]],"mm-dd")</f>
        <v>01-15</v>
      </c>
      <c r="H2337" s="36" t="b" cm="1">
        <f t="array" ref="H2337">OR(WEEKDAY(UsageTable[[#This Row],[Time]])={1,7},NOT(ISERROR(VLOOKUP(DATE(YEAR(UsageTable[[#This Row],[Time]]),MONTH(UsageTable[[#This Row],[Time]]),DAY(UsageTable[[#This Row],[Time]])),Holidays[Date],1,FALSE()))))</f>
        <v>0</v>
      </c>
      <c r="I23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3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8" spans="2:11" x14ac:dyDescent="0.3">
      <c r="B2338" s="29">
        <v>44211</v>
      </c>
      <c r="C2338" s="34">
        <v>44211.166666666664</v>
      </c>
      <c r="D2338" s="31">
        <v>0.4</v>
      </c>
      <c r="E2338" s="15"/>
      <c r="F2338" s="15"/>
      <c r="G2338" s="36" t="str">
        <f>TEXT(UsageTable[[#This Row],[Time]],"mm-dd")</f>
        <v>01-15</v>
      </c>
      <c r="H2338" s="36" t="b" cm="1">
        <f t="array" ref="H2338">OR(WEEKDAY(UsageTable[[#This Row],[Time]])={1,7},NOT(ISERROR(VLOOKUP(DATE(YEAR(UsageTable[[#This Row],[Time]]),MONTH(UsageTable[[#This Row],[Time]]),DAY(UsageTable[[#This Row],[Time]])),Holidays[Date],1,FALSE()))))</f>
        <v>0</v>
      </c>
      <c r="I23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3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39" spans="2:11" x14ac:dyDescent="0.3">
      <c r="B2339" s="26">
        <v>44211</v>
      </c>
      <c r="C2339" s="33">
        <v>44211.208333333336</v>
      </c>
      <c r="D2339" s="28">
        <v>0.28000000000000003</v>
      </c>
      <c r="E2339" s="15"/>
      <c r="F2339" s="15"/>
      <c r="G2339" s="36" t="str">
        <f>TEXT(UsageTable[[#This Row],[Time]],"mm-dd")</f>
        <v>01-15</v>
      </c>
      <c r="H2339" s="36" t="b" cm="1">
        <f t="array" ref="H2339">OR(WEEKDAY(UsageTable[[#This Row],[Time]])={1,7},NOT(ISERROR(VLOOKUP(DATE(YEAR(UsageTable[[#This Row],[Time]]),MONTH(UsageTable[[#This Row],[Time]]),DAY(UsageTable[[#This Row],[Time]])),Holidays[Date],1,FALSE()))))</f>
        <v>0</v>
      </c>
      <c r="I23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0.28000000000000003</v>
      </c>
      <c r="J23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0" spans="2:11" x14ac:dyDescent="0.3">
      <c r="B2340" s="29">
        <v>44211</v>
      </c>
      <c r="C2340" s="34">
        <v>44211.25</v>
      </c>
      <c r="D2340" s="31">
        <v>0.92</v>
      </c>
      <c r="E2340" s="15"/>
      <c r="F2340" s="15"/>
      <c r="G2340" s="36" t="str">
        <f>TEXT(UsageTable[[#This Row],[Time]],"mm-dd")</f>
        <v>01-15</v>
      </c>
      <c r="H2340" s="36" t="b" cm="1">
        <f t="array" ref="H2340">OR(WEEKDAY(UsageTable[[#This Row],[Time]])={1,7},NOT(ISERROR(VLOOKUP(DATE(YEAR(UsageTable[[#This Row],[Time]]),MONTH(UsageTable[[#This Row],[Time]]),DAY(UsageTable[[#This Row],[Time]])),Holidays[Date],1,FALSE()))))</f>
        <v>0</v>
      </c>
      <c r="I23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3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1" spans="2:11" x14ac:dyDescent="0.3">
      <c r="B2341" s="26">
        <v>44211</v>
      </c>
      <c r="C2341" s="33">
        <v>44211.291666666664</v>
      </c>
      <c r="D2341" s="28">
        <v>2.7</v>
      </c>
      <c r="E2341" s="15"/>
      <c r="F2341" s="15"/>
      <c r="G2341" s="36" t="str">
        <f>TEXT(UsageTable[[#This Row],[Time]],"mm-dd")</f>
        <v>01-15</v>
      </c>
      <c r="H2341" s="36" t="b" cm="1">
        <f t="array" ref="H2341">OR(WEEKDAY(UsageTable[[#This Row],[Time]])={1,7},NOT(ISERROR(VLOOKUP(DATE(YEAR(UsageTable[[#This Row],[Time]]),MONTH(UsageTable[[#This Row],[Time]]),DAY(UsageTable[[#This Row],[Time]])),Holidays[Date],1,FALSE()))))</f>
        <v>0</v>
      </c>
      <c r="I23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v>
      </c>
    </row>
    <row r="2342" spans="2:11" x14ac:dyDescent="0.3">
      <c r="B2342" s="29">
        <v>44211</v>
      </c>
      <c r="C2342" s="34">
        <v>44211.333333333336</v>
      </c>
      <c r="D2342" s="31">
        <v>3.55</v>
      </c>
      <c r="E2342" s="15"/>
      <c r="F2342" s="15"/>
      <c r="G2342" s="36" t="str">
        <f>TEXT(UsageTable[[#This Row],[Time]],"mm-dd")</f>
        <v>01-15</v>
      </c>
      <c r="H2342" s="36" t="b" cm="1">
        <f t="array" ref="H2342">OR(WEEKDAY(UsageTable[[#This Row],[Time]])={1,7},NOT(ISERROR(VLOOKUP(DATE(YEAR(UsageTable[[#This Row],[Time]]),MONTH(UsageTable[[#This Row],[Time]]),DAY(UsageTable[[#This Row],[Time]])),Holidays[Date],1,FALSE()))))</f>
        <v>0</v>
      </c>
      <c r="I23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3.55</v>
      </c>
    </row>
    <row r="2343" spans="2:11" x14ac:dyDescent="0.3">
      <c r="B2343" s="26">
        <v>44211</v>
      </c>
      <c r="C2343" s="33">
        <v>44211.375</v>
      </c>
      <c r="D2343" s="28">
        <v>1.46</v>
      </c>
      <c r="E2343" s="15"/>
      <c r="F2343" s="15"/>
      <c r="G2343" s="36" t="str">
        <f>TEXT(UsageTable[[#This Row],[Time]],"mm-dd")</f>
        <v>01-15</v>
      </c>
      <c r="H2343" s="36" t="b" cm="1">
        <f t="array" ref="H2343">OR(WEEKDAY(UsageTable[[#This Row],[Time]])={1,7},NOT(ISERROR(VLOOKUP(DATE(YEAR(UsageTable[[#This Row],[Time]]),MONTH(UsageTable[[#This Row],[Time]]),DAY(UsageTable[[#This Row],[Time]])),Holidays[Date],1,FALSE()))))</f>
        <v>0</v>
      </c>
      <c r="I23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1.46</v>
      </c>
    </row>
    <row r="2344" spans="2:11" x14ac:dyDescent="0.3">
      <c r="B2344" s="29">
        <v>44211</v>
      </c>
      <c r="C2344" s="34">
        <v>44211.416666666664</v>
      </c>
      <c r="D2344" s="31">
        <v>2.0299999999999998</v>
      </c>
      <c r="E2344" s="15"/>
      <c r="F2344" s="15"/>
      <c r="G2344" s="36" t="str">
        <f>TEXT(UsageTable[[#This Row],[Time]],"mm-dd")</f>
        <v>01-15</v>
      </c>
      <c r="H2344" s="36" t="b" cm="1">
        <f t="array" ref="H2344">OR(WEEKDAY(UsageTable[[#This Row],[Time]])={1,7},NOT(ISERROR(VLOOKUP(DATE(YEAR(UsageTable[[#This Row],[Time]]),MONTH(UsageTable[[#This Row],[Time]]),DAY(UsageTable[[#This Row],[Time]])),Holidays[Date],1,FALSE()))))</f>
        <v>0</v>
      </c>
      <c r="I23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2.0299999999999998</v>
      </c>
    </row>
    <row r="2345" spans="2:11" x14ac:dyDescent="0.3">
      <c r="B2345" s="26">
        <v>44211</v>
      </c>
      <c r="C2345" s="33">
        <v>44211.458333333336</v>
      </c>
      <c r="D2345" s="28">
        <v>3.07</v>
      </c>
      <c r="E2345" s="15"/>
      <c r="F2345" s="15"/>
      <c r="G2345" s="36" t="str">
        <f>TEXT(UsageTable[[#This Row],[Time]],"mm-dd")</f>
        <v>01-15</v>
      </c>
      <c r="H2345" s="36" t="b" cm="1">
        <f t="array" ref="H2345">OR(WEEKDAY(UsageTable[[#This Row],[Time]])={1,7},NOT(ISERROR(VLOOKUP(DATE(YEAR(UsageTable[[#This Row],[Time]]),MONTH(UsageTable[[#This Row],[Time]]),DAY(UsageTable[[#This Row],[Time]])),Holidays[Date],1,FALSE()))))</f>
        <v>0</v>
      </c>
      <c r="I23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3.07</v>
      </c>
      <c r="K23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6" spans="2:11" x14ac:dyDescent="0.3">
      <c r="B2346" s="29">
        <v>44211</v>
      </c>
      <c r="C2346" s="34">
        <v>44211.5</v>
      </c>
      <c r="D2346" s="31">
        <v>2.98</v>
      </c>
      <c r="E2346" s="15"/>
      <c r="F2346" s="15"/>
      <c r="G2346" s="36" t="str">
        <f>TEXT(UsageTable[[#This Row],[Time]],"mm-dd")</f>
        <v>01-15</v>
      </c>
      <c r="H2346" s="36" t="b" cm="1">
        <f t="array" ref="H2346">OR(WEEKDAY(UsageTable[[#This Row],[Time]])={1,7},NOT(ISERROR(VLOOKUP(DATE(YEAR(UsageTable[[#This Row],[Time]]),MONTH(UsageTable[[#This Row],[Time]]),DAY(UsageTable[[#This Row],[Time]])),Holidays[Date],1,FALSE()))))</f>
        <v>0</v>
      </c>
      <c r="I23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2.98</v>
      </c>
      <c r="K23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7" spans="2:11" x14ac:dyDescent="0.3">
      <c r="B2347" s="26">
        <v>44211</v>
      </c>
      <c r="C2347" s="33">
        <v>44211.541666666664</v>
      </c>
      <c r="D2347" s="28">
        <v>1.57</v>
      </c>
      <c r="E2347" s="15"/>
      <c r="F2347" s="15"/>
      <c r="G2347" s="36" t="str">
        <f>TEXT(UsageTable[[#This Row],[Time]],"mm-dd")</f>
        <v>01-15</v>
      </c>
      <c r="H2347" s="36" t="b" cm="1">
        <f t="array" ref="H2347">OR(WEEKDAY(UsageTable[[#This Row],[Time]])={1,7},NOT(ISERROR(VLOOKUP(DATE(YEAR(UsageTable[[#This Row],[Time]]),MONTH(UsageTable[[#This Row],[Time]]),DAY(UsageTable[[#This Row],[Time]])),Holidays[Date],1,FALSE()))))</f>
        <v>0</v>
      </c>
      <c r="I23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23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8" spans="2:11" x14ac:dyDescent="0.3">
      <c r="B2348" s="29">
        <v>44211</v>
      </c>
      <c r="C2348" s="34">
        <v>44211.583333333336</v>
      </c>
      <c r="D2348" s="31">
        <v>0.96</v>
      </c>
      <c r="E2348" s="15"/>
      <c r="F2348" s="15"/>
      <c r="G2348" s="36" t="str">
        <f>TEXT(UsageTable[[#This Row],[Time]],"mm-dd")</f>
        <v>01-15</v>
      </c>
      <c r="H2348" s="36" t="b" cm="1">
        <f t="array" ref="H2348">OR(WEEKDAY(UsageTable[[#This Row],[Time]])={1,7},NOT(ISERROR(VLOOKUP(DATE(YEAR(UsageTable[[#This Row],[Time]]),MONTH(UsageTable[[#This Row],[Time]]),DAY(UsageTable[[#This Row],[Time]])),Holidays[Date],1,FALSE()))))</f>
        <v>0</v>
      </c>
      <c r="I23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0.96</v>
      </c>
      <c r="K23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49" spans="2:11" x14ac:dyDescent="0.3">
      <c r="B2349" s="26">
        <v>44211</v>
      </c>
      <c r="C2349" s="33">
        <v>44211.625</v>
      </c>
      <c r="D2349" s="28">
        <v>1.97</v>
      </c>
      <c r="E2349" s="15"/>
      <c r="F2349" s="15"/>
      <c r="G2349" s="36" t="str">
        <f>TEXT(UsageTable[[#This Row],[Time]],"mm-dd")</f>
        <v>01-15</v>
      </c>
      <c r="H2349" s="36" t="b" cm="1">
        <f t="array" ref="H2349">OR(WEEKDAY(UsageTable[[#This Row],[Time]])={1,7},NOT(ISERROR(VLOOKUP(DATE(YEAR(UsageTable[[#This Row],[Time]]),MONTH(UsageTable[[#This Row],[Time]]),DAY(UsageTable[[#This Row],[Time]])),Holidays[Date],1,FALSE()))))</f>
        <v>0</v>
      </c>
      <c r="I23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1.97</v>
      </c>
      <c r="K23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0" spans="2:11" x14ac:dyDescent="0.3">
      <c r="B2350" s="29">
        <v>44211</v>
      </c>
      <c r="C2350" s="34">
        <v>44211.666666666664</v>
      </c>
      <c r="D2350" s="31">
        <v>2.94</v>
      </c>
      <c r="E2350" s="15"/>
      <c r="F2350" s="15"/>
      <c r="G2350" s="36" t="str">
        <f>TEXT(UsageTable[[#This Row],[Time]],"mm-dd")</f>
        <v>01-15</v>
      </c>
      <c r="H2350" s="36" t="b" cm="1">
        <f t="array" ref="H2350">OR(WEEKDAY(UsageTable[[#This Row],[Time]])={1,7},NOT(ISERROR(VLOOKUP(DATE(YEAR(UsageTable[[#This Row],[Time]]),MONTH(UsageTable[[#This Row],[Time]]),DAY(UsageTable[[#This Row],[Time]])),Holidays[Date],1,FALSE()))))</f>
        <v>0</v>
      </c>
      <c r="I23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2.94</v>
      </c>
      <c r="K23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1" spans="2:11" x14ac:dyDescent="0.3">
      <c r="B2351" s="26">
        <v>44211</v>
      </c>
      <c r="C2351" s="33">
        <v>44211.708333333336</v>
      </c>
      <c r="D2351" s="28">
        <v>2.33</v>
      </c>
      <c r="E2351" s="15"/>
      <c r="F2351" s="15"/>
      <c r="G2351" s="36" t="str">
        <f>TEXT(UsageTable[[#This Row],[Time]],"mm-dd")</f>
        <v>01-15</v>
      </c>
      <c r="H2351" s="36" t="b" cm="1">
        <f t="array" ref="H2351">OR(WEEKDAY(UsageTable[[#This Row],[Time]])={1,7},NOT(ISERROR(VLOOKUP(DATE(YEAR(UsageTable[[#This Row],[Time]]),MONTH(UsageTable[[#This Row],[Time]]),DAY(UsageTable[[#This Row],[Time]])),Holidays[Date],1,FALSE()))))</f>
        <v>0</v>
      </c>
      <c r="I23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2.33</v>
      </c>
    </row>
    <row r="2352" spans="2:11" x14ac:dyDescent="0.3">
      <c r="B2352" s="29">
        <v>44211</v>
      </c>
      <c r="C2352" s="34">
        <v>44211.75</v>
      </c>
      <c r="D2352" s="31">
        <v>3.67</v>
      </c>
      <c r="E2352" s="15"/>
      <c r="F2352" s="15"/>
      <c r="G2352" s="36" t="str">
        <f>TEXT(UsageTable[[#This Row],[Time]],"mm-dd")</f>
        <v>01-15</v>
      </c>
      <c r="H2352" s="36" t="b" cm="1">
        <f t="array" ref="H2352">OR(WEEKDAY(UsageTable[[#This Row],[Time]])={1,7},NOT(ISERROR(VLOOKUP(DATE(YEAR(UsageTable[[#This Row],[Time]]),MONTH(UsageTable[[#This Row],[Time]]),DAY(UsageTable[[#This Row],[Time]])),Holidays[Date],1,FALSE()))))</f>
        <v>0</v>
      </c>
      <c r="I23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3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3.67</v>
      </c>
    </row>
    <row r="2353" spans="2:11" x14ac:dyDescent="0.3">
      <c r="B2353" s="26">
        <v>44211</v>
      </c>
      <c r="C2353" s="33">
        <v>44211.791666666664</v>
      </c>
      <c r="D2353" s="28">
        <v>5.1100000000000003</v>
      </c>
      <c r="E2353" s="15"/>
      <c r="F2353" s="15"/>
      <c r="G2353" s="36" t="str">
        <f>TEXT(UsageTable[[#This Row],[Time]],"mm-dd")</f>
        <v>01-15</v>
      </c>
      <c r="H2353" s="36" t="b" cm="1">
        <f t="array" ref="H2353">OR(WEEKDAY(UsageTable[[#This Row],[Time]])={1,7},NOT(ISERROR(VLOOKUP(DATE(YEAR(UsageTable[[#This Row],[Time]]),MONTH(UsageTable[[#This Row],[Time]]),DAY(UsageTable[[#This Row],[Time]])),Holidays[Date],1,FALSE()))))</f>
        <v>0</v>
      </c>
      <c r="I23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5.1100000000000003</v>
      </c>
      <c r="J23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4" spans="2:11" x14ac:dyDescent="0.3">
      <c r="B2354" s="29">
        <v>44211</v>
      </c>
      <c r="C2354" s="34">
        <v>44211.833333333336</v>
      </c>
      <c r="D2354" s="31">
        <v>1.67</v>
      </c>
      <c r="E2354" s="15"/>
      <c r="F2354" s="15"/>
      <c r="G2354" s="36" t="str">
        <f>TEXT(UsageTable[[#This Row],[Time]],"mm-dd")</f>
        <v>01-15</v>
      </c>
      <c r="H2354" s="36" t="b" cm="1">
        <f t="array" ref="H2354">OR(WEEKDAY(UsageTable[[#This Row],[Time]])={1,7},NOT(ISERROR(VLOOKUP(DATE(YEAR(UsageTable[[#This Row],[Time]]),MONTH(UsageTable[[#This Row],[Time]]),DAY(UsageTable[[#This Row],[Time]])),Holidays[Date],1,FALSE()))))</f>
        <v>0</v>
      </c>
      <c r="I23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23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5" spans="2:11" x14ac:dyDescent="0.3">
      <c r="B2355" s="26">
        <v>44211</v>
      </c>
      <c r="C2355" s="33">
        <v>44211.875</v>
      </c>
      <c r="D2355" s="28">
        <v>0.78</v>
      </c>
      <c r="E2355" s="15"/>
      <c r="F2355" s="15"/>
      <c r="G2355" s="36" t="str">
        <f>TEXT(UsageTable[[#This Row],[Time]],"mm-dd")</f>
        <v>01-15</v>
      </c>
      <c r="H2355" s="36" t="b" cm="1">
        <f t="array" ref="H2355">OR(WEEKDAY(UsageTable[[#This Row],[Time]])={1,7},NOT(ISERROR(VLOOKUP(DATE(YEAR(UsageTable[[#This Row],[Time]]),MONTH(UsageTable[[#This Row],[Time]]),DAY(UsageTable[[#This Row],[Time]])),Holidays[Date],1,FALSE()))))</f>
        <v>0</v>
      </c>
      <c r="I23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3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6" spans="2:11" x14ac:dyDescent="0.3">
      <c r="B2356" s="29">
        <v>44211</v>
      </c>
      <c r="C2356" s="34">
        <v>44211.916666666664</v>
      </c>
      <c r="D2356" s="31">
        <v>1</v>
      </c>
      <c r="E2356" s="15"/>
      <c r="F2356" s="15"/>
      <c r="G2356" s="36" t="str">
        <f>TEXT(UsageTable[[#This Row],[Time]],"mm-dd")</f>
        <v>01-15</v>
      </c>
      <c r="H2356" s="36" t="b" cm="1">
        <f t="array" ref="H2356">OR(WEEKDAY(UsageTable[[#This Row],[Time]])={1,7},NOT(ISERROR(VLOOKUP(DATE(YEAR(UsageTable[[#This Row],[Time]]),MONTH(UsageTable[[#This Row],[Time]]),DAY(UsageTable[[#This Row],[Time]])),Holidays[Date],1,FALSE()))))</f>
        <v>0</v>
      </c>
      <c r="I23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3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7" spans="2:11" x14ac:dyDescent="0.3">
      <c r="B2357" s="26">
        <v>44211</v>
      </c>
      <c r="C2357" s="33">
        <v>44211.958333333336</v>
      </c>
      <c r="D2357" s="28">
        <v>0.96</v>
      </c>
      <c r="E2357" s="15"/>
      <c r="F2357" s="15"/>
      <c r="G2357" s="36" t="str">
        <f>TEXT(UsageTable[[#This Row],[Time]],"mm-dd")</f>
        <v>01-15</v>
      </c>
      <c r="H2357" s="36" t="b" cm="1">
        <f t="array" ref="H2357">OR(WEEKDAY(UsageTable[[#This Row],[Time]])={1,7},NOT(ISERROR(VLOOKUP(DATE(YEAR(UsageTable[[#This Row],[Time]]),MONTH(UsageTable[[#This Row],[Time]]),DAY(UsageTable[[#This Row],[Time]])),Holidays[Date],1,FALSE()))))</f>
        <v>0</v>
      </c>
      <c r="I23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23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8" spans="2:11" x14ac:dyDescent="0.3">
      <c r="B2358" s="29">
        <v>44212</v>
      </c>
      <c r="C2358" s="34">
        <v>44212</v>
      </c>
      <c r="D2358" s="31">
        <v>0.42</v>
      </c>
      <c r="E2358" s="15"/>
      <c r="F2358" s="15"/>
      <c r="G2358" s="36" t="str">
        <f>TEXT(UsageTable[[#This Row],[Time]],"mm-dd")</f>
        <v>01-16</v>
      </c>
      <c r="H2358" s="36" t="b" cm="1">
        <f t="array" ref="H2358">OR(WEEKDAY(UsageTable[[#This Row],[Time]])={1,7},NOT(ISERROR(VLOOKUP(DATE(YEAR(UsageTable[[#This Row],[Time]]),MONTH(UsageTable[[#This Row],[Time]]),DAY(UsageTable[[#This Row],[Time]])),Holidays[Date],1,FALSE()))))</f>
        <v>1</v>
      </c>
      <c r="I23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3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59" spans="2:11" x14ac:dyDescent="0.3">
      <c r="B2359" s="26">
        <v>44212</v>
      </c>
      <c r="C2359" s="33">
        <v>44212.041666666664</v>
      </c>
      <c r="D2359" s="28">
        <v>0.32</v>
      </c>
      <c r="E2359" s="15"/>
      <c r="F2359" s="15"/>
      <c r="G2359" s="36" t="str">
        <f>TEXT(UsageTable[[#This Row],[Time]],"mm-dd")</f>
        <v>01-16</v>
      </c>
      <c r="H2359" s="36" t="b" cm="1">
        <f t="array" ref="H2359">OR(WEEKDAY(UsageTable[[#This Row],[Time]])={1,7},NOT(ISERROR(VLOOKUP(DATE(YEAR(UsageTable[[#This Row],[Time]]),MONTH(UsageTable[[#This Row],[Time]]),DAY(UsageTable[[#This Row],[Time]])),Holidays[Date],1,FALSE()))))</f>
        <v>1</v>
      </c>
      <c r="I23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3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0" spans="2:11" x14ac:dyDescent="0.3">
      <c r="B2360" s="29">
        <v>44212</v>
      </c>
      <c r="C2360" s="34">
        <v>44212.083333333336</v>
      </c>
      <c r="D2360" s="31">
        <v>0.8</v>
      </c>
      <c r="E2360" s="15"/>
      <c r="F2360" s="15"/>
      <c r="G2360" s="36" t="str">
        <f>TEXT(UsageTable[[#This Row],[Time]],"mm-dd")</f>
        <v>01-16</v>
      </c>
      <c r="H2360" s="36" t="b" cm="1">
        <f t="array" ref="H2360">OR(WEEKDAY(UsageTable[[#This Row],[Time]])={1,7},NOT(ISERROR(VLOOKUP(DATE(YEAR(UsageTable[[#This Row],[Time]]),MONTH(UsageTable[[#This Row],[Time]]),DAY(UsageTable[[#This Row],[Time]])),Holidays[Date],1,FALSE()))))</f>
        <v>1</v>
      </c>
      <c r="I23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23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1" spans="2:11" x14ac:dyDescent="0.3">
      <c r="B2361" s="26">
        <v>44212</v>
      </c>
      <c r="C2361" s="33">
        <v>44212.125</v>
      </c>
      <c r="D2361" s="28">
        <v>0.32</v>
      </c>
      <c r="E2361" s="15"/>
      <c r="F2361" s="15"/>
      <c r="G2361" s="36" t="str">
        <f>TEXT(UsageTable[[#This Row],[Time]],"mm-dd")</f>
        <v>01-16</v>
      </c>
      <c r="H2361" s="36" t="b" cm="1">
        <f t="array" ref="H2361">OR(WEEKDAY(UsageTable[[#This Row],[Time]])={1,7},NOT(ISERROR(VLOOKUP(DATE(YEAR(UsageTable[[#This Row],[Time]]),MONTH(UsageTable[[#This Row],[Time]]),DAY(UsageTable[[#This Row],[Time]])),Holidays[Date],1,FALSE()))))</f>
        <v>1</v>
      </c>
      <c r="I23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3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2" spans="2:11" x14ac:dyDescent="0.3">
      <c r="B2362" s="29">
        <v>44212</v>
      </c>
      <c r="C2362" s="34">
        <v>44212.166666666664</v>
      </c>
      <c r="D2362" s="31">
        <v>0.45</v>
      </c>
      <c r="E2362" s="15"/>
      <c r="F2362" s="15"/>
      <c r="G2362" s="36" t="str">
        <f>TEXT(UsageTable[[#This Row],[Time]],"mm-dd")</f>
        <v>01-16</v>
      </c>
      <c r="H2362" s="36" t="b" cm="1">
        <f t="array" ref="H2362">OR(WEEKDAY(UsageTable[[#This Row],[Time]])={1,7},NOT(ISERROR(VLOOKUP(DATE(YEAR(UsageTable[[#This Row],[Time]]),MONTH(UsageTable[[#This Row],[Time]]),DAY(UsageTable[[#This Row],[Time]])),Holidays[Date],1,FALSE()))))</f>
        <v>1</v>
      </c>
      <c r="I23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23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3" spans="2:11" x14ac:dyDescent="0.3">
      <c r="B2363" s="26">
        <v>44212</v>
      </c>
      <c r="C2363" s="33">
        <v>44212.208333333336</v>
      </c>
      <c r="D2363" s="28">
        <v>0.74</v>
      </c>
      <c r="E2363" s="15"/>
      <c r="F2363" s="15"/>
      <c r="G2363" s="36" t="str">
        <f>TEXT(UsageTable[[#This Row],[Time]],"mm-dd")</f>
        <v>01-16</v>
      </c>
      <c r="H2363" s="36" t="b" cm="1">
        <f t="array" ref="H2363">OR(WEEKDAY(UsageTable[[#This Row],[Time]])={1,7},NOT(ISERROR(VLOOKUP(DATE(YEAR(UsageTable[[#This Row],[Time]]),MONTH(UsageTable[[#This Row],[Time]]),DAY(UsageTable[[#This Row],[Time]])),Holidays[Date],1,FALSE()))))</f>
        <v>1</v>
      </c>
      <c r="I23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23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4" spans="2:11" x14ac:dyDescent="0.3">
      <c r="B2364" s="29">
        <v>44212</v>
      </c>
      <c r="C2364" s="34">
        <v>44212.25</v>
      </c>
      <c r="D2364" s="31">
        <v>0.42</v>
      </c>
      <c r="E2364" s="15"/>
      <c r="F2364" s="15"/>
      <c r="G2364" s="36" t="str">
        <f>TEXT(UsageTable[[#This Row],[Time]],"mm-dd")</f>
        <v>01-16</v>
      </c>
      <c r="H2364" s="36" t="b" cm="1">
        <f t="array" ref="H2364">OR(WEEKDAY(UsageTable[[#This Row],[Time]])={1,7},NOT(ISERROR(VLOOKUP(DATE(YEAR(UsageTable[[#This Row],[Time]]),MONTH(UsageTable[[#This Row],[Time]]),DAY(UsageTable[[#This Row],[Time]])),Holidays[Date],1,FALSE()))))</f>
        <v>1</v>
      </c>
      <c r="I23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3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5" spans="2:11" x14ac:dyDescent="0.3">
      <c r="B2365" s="26">
        <v>44212</v>
      </c>
      <c r="C2365" s="33">
        <v>44212.291666666664</v>
      </c>
      <c r="D2365" s="28">
        <v>1.94</v>
      </c>
      <c r="E2365" s="15"/>
      <c r="F2365" s="15"/>
      <c r="G2365" s="36" t="str">
        <f>TEXT(UsageTable[[#This Row],[Time]],"mm-dd")</f>
        <v>01-16</v>
      </c>
      <c r="H2365" s="36" t="b" cm="1">
        <f t="array" ref="H2365">OR(WEEKDAY(UsageTable[[#This Row],[Time]])={1,7},NOT(ISERROR(VLOOKUP(DATE(YEAR(UsageTable[[#This Row],[Time]]),MONTH(UsageTable[[#This Row],[Time]]),DAY(UsageTable[[#This Row],[Time]])),Holidays[Date],1,FALSE()))))</f>
        <v>1</v>
      </c>
      <c r="I23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23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6" spans="2:11" x14ac:dyDescent="0.3">
      <c r="B2366" s="29">
        <v>44212</v>
      </c>
      <c r="C2366" s="34">
        <v>44212.333333333336</v>
      </c>
      <c r="D2366" s="31">
        <v>2.93</v>
      </c>
      <c r="E2366" s="15"/>
      <c r="F2366" s="15"/>
      <c r="G2366" s="36" t="str">
        <f>TEXT(UsageTable[[#This Row],[Time]],"mm-dd")</f>
        <v>01-16</v>
      </c>
      <c r="H2366" s="36" t="b" cm="1">
        <f t="array" ref="H2366">OR(WEEKDAY(UsageTable[[#This Row],[Time]])={1,7},NOT(ISERROR(VLOOKUP(DATE(YEAR(UsageTable[[#This Row],[Time]]),MONTH(UsageTable[[#This Row],[Time]]),DAY(UsageTable[[#This Row],[Time]])),Holidays[Date],1,FALSE()))))</f>
        <v>1</v>
      </c>
      <c r="I23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2.93</v>
      </c>
      <c r="J23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7" spans="2:11" x14ac:dyDescent="0.3">
      <c r="B2367" s="26">
        <v>44212</v>
      </c>
      <c r="C2367" s="33">
        <v>44212.375</v>
      </c>
      <c r="D2367" s="28">
        <v>3.01</v>
      </c>
      <c r="E2367" s="15"/>
      <c r="F2367" s="15"/>
      <c r="G2367" s="36" t="str">
        <f>TEXT(UsageTable[[#This Row],[Time]],"mm-dd")</f>
        <v>01-16</v>
      </c>
      <c r="H2367" s="36" t="b" cm="1">
        <f t="array" ref="H2367">OR(WEEKDAY(UsageTable[[#This Row],[Time]])={1,7},NOT(ISERROR(VLOOKUP(DATE(YEAR(UsageTable[[#This Row],[Time]]),MONTH(UsageTable[[#This Row],[Time]]),DAY(UsageTable[[#This Row],[Time]])),Holidays[Date],1,FALSE()))))</f>
        <v>1</v>
      </c>
      <c r="I23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3.01</v>
      </c>
      <c r="J23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8" spans="2:11" x14ac:dyDescent="0.3">
      <c r="B2368" s="29">
        <v>44212</v>
      </c>
      <c r="C2368" s="34">
        <v>44212.416666666664</v>
      </c>
      <c r="D2368" s="31">
        <v>3.98</v>
      </c>
      <c r="E2368" s="15"/>
      <c r="F2368" s="15"/>
      <c r="G2368" s="36" t="str">
        <f>TEXT(UsageTable[[#This Row],[Time]],"mm-dd")</f>
        <v>01-16</v>
      </c>
      <c r="H2368" s="36" t="b" cm="1">
        <f t="array" ref="H2368">OR(WEEKDAY(UsageTable[[#This Row],[Time]])={1,7},NOT(ISERROR(VLOOKUP(DATE(YEAR(UsageTable[[#This Row],[Time]]),MONTH(UsageTable[[#This Row],[Time]]),DAY(UsageTable[[#This Row],[Time]])),Holidays[Date],1,FALSE()))))</f>
        <v>1</v>
      </c>
      <c r="I23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3.98</v>
      </c>
      <c r="J23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69" spans="2:11" x14ac:dyDescent="0.3">
      <c r="B2369" s="26">
        <v>44212</v>
      </c>
      <c r="C2369" s="33">
        <v>44212.458333333336</v>
      </c>
      <c r="D2369" s="28">
        <v>2.13</v>
      </c>
      <c r="E2369" s="15"/>
      <c r="F2369" s="15"/>
      <c r="G2369" s="36" t="str">
        <f>TEXT(UsageTable[[#This Row],[Time]],"mm-dd")</f>
        <v>01-16</v>
      </c>
      <c r="H2369" s="36" t="b" cm="1">
        <f t="array" ref="H2369">OR(WEEKDAY(UsageTable[[#This Row],[Time]])={1,7},NOT(ISERROR(VLOOKUP(DATE(YEAR(UsageTable[[#This Row],[Time]]),MONTH(UsageTable[[#This Row],[Time]]),DAY(UsageTable[[#This Row],[Time]])),Holidays[Date],1,FALSE()))))</f>
        <v>1</v>
      </c>
      <c r="I23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23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0" spans="2:11" x14ac:dyDescent="0.3">
      <c r="B2370" s="29">
        <v>44212</v>
      </c>
      <c r="C2370" s="34">
        <v>44212.5</v>
      </c>
      <c r="D2370" s="31">
        <v>3.2</v>
      </c>
      <c r="E2370" s="15"/>
      <c r="F2370" s="15"/>
      <c r="G2370" s="36" t="str">
        <f>TEXT(UsageTable[[#This Row],[Time]],"mm-dd")</f>
        <v>01-16</v>
      </c>
      <c r="H2370" s="36" t="b" cm="1">
        <f t="array" ref="H2370">OR(WEEKDAY(UsageTable[[#This Row],[Time]])={1,7},NOT(ISERROR(VLOOKUP(DATE(YEAR(UsageTable[[#This Row],[Time]]),MONTH(UsageTable[[#This Row],[Time]]),DAY(UsageTable[[#This Row],[Time]])),Holidays[Date],1,FALSE()))))</f>
        <v>1</v>
      </c>
      <c r="I23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23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1" spans="2:11" x14ac:dyDescent="0.3">
      <c r="B2371" s="26">
        <v>44212</v>
      </c>
      <c r="C2371" s="33">
        <v>44212.541666666664</v>
      </c>
      <c r="D2371" s="28">
        <v>1.0900000000000001</v>
      </c>
      <c r="E2371" s="15"/>
      <c r="F2371" s="15"/>
      <c r="G2371" s="36" t="str">
        <f>TEXT(UsageTable[[#This Row],[Time]],"mm-dd")</f>
        <v>01-16</v>
      </c>
      <c r="H2371" s="36" t="b" cm="1">
        <f t="array" ref="H2371">OR(WEEKDAY(UsageTable[[#This Row],[Time]])={1,7},NOT(ISERROR(VLOOKUP(DATE(YEAR(UsageTable[[#This Row],[Time]]),MONTH(UsageTable[[#This Row],[Time]]),DAY(UsageTable[[#This Row],[Time]])),Holidays[Date],1,FALSE()))))</f>
        <v>1</v>
      </c>
      <c r="I23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23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2" spans="2:11" x14ac:dyDescent="0.3">
      <c r="B2372" s="29">
        <v>44212</v>
      </c>
      <c r="C2372" s="34">
        <v>44212.583333333336</v>
      </c>
      <c r="D2372" s="31">
        <v>0.36</v>
      </c>
      <c r="E2372" s="15"/>
      <c r="F2372" s="15"/>
      <c r="G2372" s="36" t="str">
        <f>TEXT(UsageTable[[#This Row],[Time]],"mm-dd")</f>
        <v>01-16</v>
      </c>
      <c r="H2372" s="36" t="b" cm="1">
        <f t="array" ref="H2372">OR(WEEKDAY(UsageTable[[#This Row],[Time]])={1,7},NOT(ISERROR(VLOOKUP(DATE(YEAR(UsageTable[[#This Row],[Time]]),MONTH(UsageTable[[#This Row],[Time]]),DAY(UsageTable[[#This Row],[Time]])),Holidays[Date],1,FALSE()))))</f>
        <v>1</v>
      </c>
      <c r="I23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3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3" spans="2:11" x14ac:dyDescent="0.3">
      <c r="B2373" s="26">
        <v>44212</v>
      </c>
      <c r="C2373" s="33">
        <v>44212.625</v>
      </c>
      <c r="D2373" s="28">
        <v>0.89</v>
      </c>
      <c r="E2373" s="15"/>
      <c r="F2373" s="15"/>
      <c r="G2373" s="36" t="str">
        <f>TEXT(UsageTable[[#This Row],[Time]],"mm-dd")</f>
        <v>01-16</v>
      </c>
      <c r="H2373" s="36" t="b" cm="1">
        <f t="array" ref="H2373">OR(WEEKDAY(UsageTable[[#This Row],[Time]])={1,7},NOT(ISERROR(VLOOKUP(DATE(YEAR(UsageTable[[#This Row],[Time]]),MONTH(UsageTable[[#This Row],[Time]]),DAY(UsageTable[[#This Row],[Time]])),Holidays[Date],1,FALSE()))))</f>
        <v>1</v>
      </c>
      <c r="I23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23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4" spans="2:11" x14ac:dyDescent="0.3">
      <c r="B2374" s="29">
        <v>44212</v>
      </c>
      <c r="C2374" s="34">
        <v>44212.666666666664</v>
      </c>
      <c r="D2374" s="31">
        <v>2.4300000000000002</v>
      </c>
      <c r="E2374" s="15"/>
      <c r="F2374" s="15"/>
      <c r="G2374" s="36" t="str">
        <f>TEXT(UsageTable[[#This Row],[Time]],"mm-dd")</f>
        <v>01-16</v>
      </c>
      <c r="H2374" s="36" t="b" cm="1">
        <f t="array" ref="H2374">OR(WEEKDAY(UsageTable[[#This Row],[Time]])={1,7},NOT(ISERROR(VLOOKUP(DATE(YEAR(UsageTable[[#This Row],[Time]]),MONTH(UsageTable[[#This Row],[Time]]),DAY(UsageTable[[#This Row],[Time]])),Holidays[Date],1,FALSE()))))</f>
        <v>1</v>
      </c>
      <c r="I23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2.4300000000000002</v>
      </c>
      <c r="J23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5" spans="2:11" x14ac:dyDescent="0.3">
      <c r="B2375" s="26">
        <v>44212</v>
      </c>
      <c r="C2375" s="33">
        <v>44212.708333333336</v>
      </c>
      <c r="D2375" s="28">
        <v>2.25</v>
      </c>
      <c r="E2375" s="15"/>
      <c r="F2375" s="15"/>
      <c r="G2375" s="36" t="str">
        <f>TEXT(UsageTable[[#This Row],[Time]],"mm-dd")</f>
        <v>01-16</v>
      </c>
      <c r="H2375" s="36" t="b" cm="1">
        <f t="array" ref="H2375">OR(WEEKDAY(UsageTable[[#This Row],[Time]])={1,7},NOT(ISERROR(VLOOKUP(DATE(YEAR(UsageTable[[#This Row],[Time]]),MONTH(UsageTable[[#This Row],[Time]]),DAY(UsageTable[[#This Row],[Time]])),Holidays[Date],1,FALSE()))))</f>
        <v>1</v>
      </c>
      <c r="I23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v>
      </c>
      <c r="J23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6" spans="2:11" x14ac:dyDescent="0.3">
      <c r="B2376" s="29">
        <v>44212</v>
      </c>
      <c r="C2376" s="34">
        <v>44212.75</v>
      </c>
      <c r="D2376" s="31">
        <v>5.1100000000000003</v>
      </c>
      <c r="E2376" s="15"/>
      <c r="F2376" s="15"/>
      <c r="G2376" s="36" t="str">
        <f>TEXT(UsageTable[[#This Row],[Time]],"mm-dd")</f>
        <v>01-16</v>
      </c>
      <c r="H2376" s="36" t="b" cm="1">
        <f t="array" ref="H2376">OR(WEEKDAY(UsageTable[[#This Row],[Time]])={1,7},NOT(ISERROR(VLOOKUP(DATE(YEAR(UsageTable[[#This Row],[Time]]),MONTH(UsageTable[[#This Row],[Time]]),DAY(UsageTable[[#This Row],[Time]])),Holidays[Date],1,FALSE()))))</f>
        <v>1</v>
      </c>
      <c r="I23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5.1100000000000003</v>
      </c>
      <c r="J23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7" spans="2:11" x14ac:dyDescent="0.3">
      <c r="B2377" s="26">
        <v>44212</v>
      </c>
      <c r="C2377" s="33">
        <v>44212.791666666664</v>
      </c>
      <c r="D2377" s="28">
        <v>2.44</v>
      </c>
      <c r="E2377" s="15"/>
      <c r="F2377" s="15"/>
      <c r="G2377" s="36" t="str">
        <f>TEXT(UsageTable[[#This Row],[Time]],"mm-dd")</f>
        <v>01-16</v>
      </c>
      <c r="H2377" s="36" t="b" cm="1">
        <f t="array" ref="H2377">OR(WEEKDAY(UsageTable[[#This Row],[Time]])={1,7},NOT(ISERROR(VLOOKUP(DATE(YEAR(UsageTable[[#This Row],[Time]]),MONTH(UsageTable[[#This Row],[Time]]),DAY(UsageTable[[#This Row],[Time]])),Holidays[Date],1,FALSE()))))</f>
        <v>1</v>
      </c>
      <c r="I23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2.44</v>
      </c>
      <c r="J23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8" spans="2:11" x14ac:dyDescent="0.3">
      <c r="B2378" s="29">
        <v>44212</v>
      </c>
      <c r="C2378" s="34">
        <v>44212.833333333336</v>
      </c>
      <c r="D2378" s="31">
        <v>1.46</v>
      </c>
      <c r="E2378" s="15"/>
      <c r="F2378" s="15"/>
      <c r="G2378" s="36" t="str">
        <f>TEXT(UsageTable[[#This Row],[Time]],"mm-dd")</f>
        <v>01-16</v>
      </c>
      <c r="H2378" s="36" t="b" cm="1">
        <f t="array" ref="H2378">OR(WEEKDAY(UsageTable[[#This Row],[Time]])={1,7},NOT(ISERROR(VLOOKUP(DATE(YEAR(UsageTable[[#This Row],[Time]]),MONTH(UsageTable[[#This Row],[Time]]),DAY(UsageTable[[#This Row],[Time]])),Holidays[Date],1,FALSE()))))</f>
        <v>1</v>
      </c>
      <c r="I23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23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79" spans="2:11" x14ac:dyDescent="0.3">
      <c r="B2379" s="26">
        <v>44212</v>
      </c>
      <c r="C2379" s="33">
        <v>44212.875</v>
      </c>
      <c r="D2379" s="28">
        <v>0.53</v>
      </c>
      <c r="E2379" s="15"/>
      <c r="F2379" s="15"/>
      <c r="G2379" s="36" t="str">
        <f>TEXT(UsageTable[[#This Row],[Time]],"mm-dd")</f>
        <v>01-16</v>
      </c>
      <c r="H2379" s="36" t="b" cm="1">
        <f t="array" ref="H2379">OR(WEEKDAY(UsageTable[[#This Row],[Time]])={1,7},NOT(ISERROR(VLOOKUP(DATE(YEAR(UsageTable[[#This Row],[Time]]),MONTH(UsageTable[[#This Row],[Time]]),DAY(UsageTable[[#This Row],[Time]])),Holidays[Date],1,FALSE()))))</f>
        <v>1</v>
      </c>
      <c r="I23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23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0" spans="2:11" x14ac:dyDescent="0.3">
      <c r="B2380" s="29">
        <v>44212</v>
      </c>
      <c r="C2380" s="34">
        <v>44212.916666666664</v>
      </c>
      <c r="D2380" s="31">
        <v>1</v>
      </c>
      <c r="E2380" s="15"/>
      <c r="F2380" s="15"/>
      <c r="G2380" s="36" t="str">
        <f>TEXT(UsageTable[[#This Row],[Time]],"mm-dd")</f>
        <v>01-16</v>
      </c>
      <c r="H2380" s="36" t="b" cm="1">
        <f t="array" ref="H2380">OR(WEEKDAY(UsageTable[[#This Row],[Time]])={1,7},NOT(ISERROR(VLOOKUP(DATE(YEAR(UsageTable[[#This Row],[Time]]),MONTH(UsageTable[[#This Row],[Time]]),DAY(UsageTable[[#This Row],[Time]])),Holidays[Date],1,FALSE()))))</f>
        <v>1</v>
      </c>
      <c r="I23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3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1" spans="2:11" x14ac:dyDescent="0.3">
      <c r="B2381" s="26">
        <v>44212</v>
      </c>
      <c r="C2381" s="33">
        <v>44212.958333333336</v>
      </c>
      <c r="D2381" s="28">
        <v>1.05</v>
      </c>
      <c r="E2381" s="15"/>
      <c r="F2381" s="15"/>
      <c r="G2381" s="36" t="str">
        <f>TEXT(UsageTable[[#This Row],[Time]],"mm-dd")</f>
        <v>01-16</v>
      </c>
      <c r="H2381" s="36" t="b" cm="1">
        <f t="array" ref="H2381">OR(WEEKDAY(UsageTable[[#This Row],[Time]])={1,7},NOT(ISERROR(VLOOKUP(DATE(YEAR(UsageTable[[#This Row],[Time]]),MONTH(UsageTable[[#This Row],[Time]]),DAY(UsageTable[[#This Row],[Time]])),Holidays[Date],1,FALSE()))))</f>
        <v>1</v>
      </c>
      <c r="I23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23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2" spans="2:11" x14ac:dyDescent="0.3">
      <c r="B2382" s="29">
        <v>44213</v>
      </c>
      <c r="C2382" s="34">
        <v>44213</v>
      </c>
      <c r="D2382" s="31">
        <v>0.43</v>
      </c>
      <c r="E2382" s="15"/>
      <c r="F2382" s="15"/>
      <c r="G2382" s="36" t="str">
        <f>TEXT(UsageTable[[#This Row],[Time]],"mm-dd")</f>
        <v>01-17</v>
      </c>
      <c r="H2382" s="36" t="b" cm="1">
        <f t="array" ref="H2382">OR(WEEKDAY(UsageTable[[#This Row],[Time]])={1,7},NOT(ISERROR(VLOOKUP(DATE(YEAR(UsageTable[[#This Row],[Time]]),MONTH(UsageTable[[#This Row],[Time]]),DAY(UsageTable[[#This Row],[Time]])),Holidays[Date],1,FALSE()))))</f>
        <v>1</v>
      </c>
      <c r="I23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23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3" spans="2:11" x14ac:dyDescent="0.3">
      <c r="B2383" s="26">
        <v>44213</v>
      </c>
      <c r="C2383" s="33">
        <v>44213.041666666664</v>
      </c>
      <c r="D2383" s="28">
        <v>0.35</v>
      </c>
      <c r="E2383" s="15"/>
      <c r="F2383" s="15"/>
      <c r="G2383" s="36" t="str">
        <f>TEXT(UsageTable[[#This Row],[Time]],"mm-dd")</f>
        <v>01-17</v>
      </c>
      <c r="H2383" s="36" t="b" cm="1">
        <f t="array" ref="H2383">OR(WEEKDAY(UsageTable[[#This Row],[Time]])={1,7},NOT(ISERROR(VLOOKUP(DATE(YEAR(UsageTable[[#This Row],[Time]]),MONTH(UsageTable[[#This Row],[Time]]),DAY(UsageTable[[#This Row],[Time]])),Holidays[Date],1,FALSE()))))</f>
        <v>1</v>
      </c>
      <c r="I23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3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4" spans="2:11" x14ac:dyDescent="0.3">
      <c r="B2384" s="29">
        <v>44213</v>
      </c>
      <c r="C2384" s="34">
        <v>44213.083333333336</v>
      </c>
      <c r="D2384" s="31">
        <v>0.88</v>
      </c>
      <c r="E2384" s="15"/>
      <c r="F2384" s="15"/>
      <c r="G2384" s="36" t="str">
        <f>TEXT(UsageTable[[#This Row],[Time]],"mm-dd")</f>
        <v>01-17</v>
      </c>
      <c r="H2384" s="36" t="b" cm="1">
        <f t="array" ref="H2384">OR(WEEKDAY(UsageTable[[#This Row],[Time]])={1,7},NOT(ISERROR(VLOOKUP(DATE(YEAR(UsageTable[[#This Row],[Time]]),MONTH(UsageTable[[#This Row],[Time]]),DAY(UsageTable[[#This Row],[Time]])),Holidays[Date],1,FALSE()))))</f>
        <v>1</v>
      </c>
      <c r="I23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23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5" spans="2:11" x14ac:dyDescent="0.3">
      <c r="B2385" s="26">
        <v>44213</v>
      </c>
      <c r="C2385" s="33">
        <v>44213.125</v>
      </c>
      <c r="D2385" s="28">
        <v>0.49</v>
      </c>
      <c r="E2385" s="15"/>
      <c r="F2385" s="15"/>
      <c r="G2385" s="36" t="str">
        <f>TEXT(UsageTable[[#This Row],[Time]],"mm-dd")</f>
        <v>01-17</v>
      </c>
      <c r="H2385" s="36" t="b" cm="1">
        <f t="array" ref="H2385">OR(WEEKDAY(UsageTable[[#This Row],[Time]])={1,7},NOT(ISERROR(VLOOKUP(DATE(YEAR(UsageTable[[#This Row],[Time]]),MONTH(UsageTable[[#This Row],[Time]]),DAY(UsageTable[[#This Row],[Time]])),Holidays[Date],1,FALSE()))))</f>
        <v>1</v>
      </c>
      <c r="I23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23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6" spans="2:11" x14ac:dyDescent="0.3">
      <c r="B2386" s="29">
        <v>44213</v>
      </c>
      <c r="C2386" s="34">
        <v>44213.166666666664</v>
      </c>
      <c r="D2386" s="31">
        <v>0.34</v>
      </c>
      <c r="E2386" s="15"/>
      <c r="F2386" s="15"/>
      <c r="G2386" s="36" t="str">
        <f>TEXT(UsageTable[[#This Row],[Time]],"mm-dd")</f>
        <v>01-17</v>
      </c>
      <c r="H2386" s="36" t="b" cm="1">
        <f t="array" ref="H2386">OR(WEEKDAY(UsageTable[[#This Row],[Time]])={1,7},NOT(ISERROR(VLOOKUP(DATE(YEAR(UsageTable[[#This Row],[Time]]),MONTH(UsageTable[[#This Row],[Time]]),DAY(UsageTable[[#This Row],[Time]])),Holidays[Date],1,FALSE()))))</f>
        <v>1</v>
      </c>
      <c r="I23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3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7" spans="2:11" x14ac:dyDescent="0.3">
      <c r="B2387" s="26">
        <v>44213</v>
      </c>
      <c r="C2387" s="33">
        <v>44213.208333333336</v>
      </c>
      <c r="D2387" s="28">
        <v>0.79</v>
      </c>
      <c r="E2387" s="15"/>
      <c r="F2387" s="15"/>
      <c r="G2387" s="36" t="str">
        <f>TEXT(UsageTable[[#This Row],[Time]],"mm-dd")</f>
        <v>01-17</v>
      </c>
      <c r="H2387" s="36" t="b" cm="1">
        <f t="array" ref="H2387">OR(WEEKDAY(UsageTable[[#This Row],[Time]])={1,7},NOT(ISERROR(VLOOKUP(DATE(YEAR(UsageTable[[#This Row],[Time]]),MONTH(UsageTable[[#This Row],[Time]]),DAY(UsageTable[[#This Row],[Time]])),Holidays[Date],1,FALSE()))))</f>
        <v>1</v>
      </c>
      <c r="I23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3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8" spans="2:11" x14ac:dyDescent="0.3">
      <c r="B2388" s="29">
        <v>44213</v>
      </c>
      <c r="C2388" s="34">
        <v>44213.25</v>
      </c>
      <c r="D2388" s="31">
        <v>0.33</v>
      </c>
      <c r="E2388" s="15"/>
      <c r="F2388" s="15"/>
      <c r="G2388" s="36" t="str">
        <f>TEXT(UsageTable[[#This Row],[Time]],"mm-dd")</f>
        <v>01-17</v>
      </c>
      <c r="H2388" s="36" t="b" cm="1">
        <f t="array" ref="H2388">OR(WEEKDAY(UsageTable[[#This Row],[Time]])={1,7},NOT(ISERROR(VLOOKUP(DATE(YEAR(UsageTable[[#This Row],[Time]]),MONTH(UsageTable[[#This Row],[Time]]),DAY(UsageTable[[#This Row],[Time]])),Holidays[Date],1,FALSE()))))</f>
        <v>1</v>
      </c>
      <c r="I23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3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89" spans="2:11" x14ac:dyDescent="0.3">
      <c r="B2389" s="26">
        <v>44213</v>
      </c>
      <c r="C2389" s="33">
        <v>44213.291666666664</v>
      </c>
      <c r="D2389" s="28">
        <v>0.95</v>
      </c>
      <c r="E2389" s="15"/>
      <c r="F2389" s="15"/>
      <c r="G2389" s="36" t="str">
        <f>TEXT(UsageTable[[#This Row],[Time]],"mm-dd")</f>
        <v>01-17</v>
      </c>
      <c r="H2389" s="36" t="b" cm="1">
        <f t="array" ref="H2389">OR(WEEKDAY(UsageTable[[#This Row],[Time]])={1,7},NOT(ISERROR(VLOOKUP(DATE(YEAR(UsageTable[[#This Row],[Time]]),MONTH(UsageTable[[#This Row],[Time]]),DAY(UsageTable[[#This Row],[Time]])),Holidays[Date],1,FALSE()))))</f>
        <v>1</v>
      </c>
      <c r="I23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23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0" spans="2:11" x14ac:dyDescent="0.3">
      <c r="B2390" s="29">
        <v>44213</v>
      </c>
      <c r="C2390" s="34">
        <v>44213.333333333336</v>
      </c>
      <c r="D2390" s="31">
        <v>4.17</v>
      </c>
      <c r="E2390" s="15"/>
      <c r="F2390" s="15"/>
      <c r="G2390" s="36" t="str">
        <f>TEXT(UsageTable[[#This Row],[Time]],"mm-dd")</f>
        <v>01-17</v>
      </c>
      <c r="H2390" s="36" t="b" cm="1">
        <f t="array" ref="H2390">OR(WEEKDAY(UsageTable[[#This Row],[Time]])={1,7},NOT(ISERROR(VLOOKUP(DATE(YEAR(UsageTable[[#This Row],[Time]]),MONTH(UsageTable[[#This Row],[Time]]),DAY(UsageTable[[#This Row],[Time]])),Holidays[Date],1,FALSE()))))</f>
        <v>1</v>
      </c>
      <c r="I23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4.17</v>
      </c>
      <c r="J23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1" spans="2:11" x14ac:dyDescent="0.3">
      <c r="B2391" s="26">
        <v>44213</v>
      </c>
      <c r="C2391" s="33">
        <v>44213.375</v>
      </c>
      <c r="D2391" s="28">
        <v>4.8600000000000003</v>
      </c>
      <c r="E2391" s="15"/>
      <c r="F2391" s="15"/>
      <c r="G2391" s="36" t="str">
        <f>TEXT(UsageTable[[#This Row],[Time]],"mm-dd")</f>
        <v>01-17</v>
      </c>
      <c r="H2391" s="36" t="b" cm="1">
        <f t="array" ref="H2391">OR(WEEKDAY(UsageTable[[#This Row],[Time]])={1,7},NOT(ISERROR(VLOOKUP(DATE(YEAR(UsageTable[[#This Row],[Time]]),MONTH(UsageTable[[#This Row],[Time]]),DAY(UsageTable[[#This Row],[Time]])),Holidays[Date],1,FALSE()))))</f>
        <v>1</v>
      </c>
      <c r="I23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4.8600000000000003</v>
      </c>
      <c r="J23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2" spans="2:11" x14ac:dyDescent="0.3">
      <c r="B2392" s="29">
        <v>44213</v>
      </c>
      <c r="C2392" s="34">
        <v>44213.416666666664</v>
      </c>
      <c r="D2392" s="31">
        <v>2.33</v>
      </c>
      <c r="E2392" s="15"/>
      <c r="F2392" s="15"/>
      <c r="G2392" s="36" t="str">
        <f>TEXT(UsageTable[[#This Row],[Time]],"mm-dd")</f>
        <v>01-17</v>
      </c>
      <c r="H2392" s="36" t="b" cm="1">
        <f t="array" ref="H2392">OR(WEEKDAY(UsageTable[[#This Row],[Time]])={1,7},NOT(ISERROR(VLOOKUP(DATE(YEAR(UsageTable[[#This Row],[Time]]),MONTH(UsageTable[[#This Row],[Time]]),DAY(UsageTable[[#This Row],[Time]])),Holidays[Date],1,FALSE()))))</f>
        <v>1</v>
      </c>
      <c r="I23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2.33</v>
      </c>
      <c r="J23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3" spans="2:11" x14ac:dyDescent="0.3">
      <c r="B2393" s="26">
        <v>44213</v>
      </c>
      <c r="C2393" s="33">
        <v>44213.458333333336</v>
      </c>
      <c r="D2393" s="28">
        <v>1.77</v>
      </c>
      <c r="E2393" s="15"/>
      <c r="F2393" s="15"/>
      <c r="G2393" s="36" t="str">
        <f>TEXT(UsageTable[[#This Row],[Time]],"mm-dd")</f>
        <v>01-17</v>
      </c>
      <c r="H2393" s="36" t="b" cm="1">
        <f t="array" ref="H2393">OR(WEEKDAY(UsageTable[[#This Row],[Time]])={1,7},NOT(ISERROR(VLOOKUP(DATE(YEAR(UsageTable[[#This Row],[Time]]),MONTH(UsageTable[[#This Row],[Time]]),DAY(UsageTable[[#This Row],[Time]])),Holidays[Date],1,FALSE()))))</f>
        <v>1</v>
      </c>
      <c r="I23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23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4" spans="2:11" x14ac:dyDescent="0.3">
      <c r="B2394" s="29">
        <v>44213</v>
      </c>
      <c r="C2394" s="34">
        <v>44213.5</v>
      </c>
      <c r="D2394" s="31">
        <v>1.2</v>
      </c>
      <c r="E2394" s="15"/>
      <c r="F2394" s="15"/>
      <c r="G2394" s="36" t="str">
        <f>TEXT(UsageTable[[#This Row],[Time]],"mm-dd")</f>
        <v>01-17</v>
      </c>
      <c r="H2394" s="36" t="b" cm="1">
        <f t="array" ref="H2394">OR(WEEKDAY(UsageTable[[#This Row],[Time]])={1,7},NOT(ISERROR(VLOOKUP(DATE(YEAR(UsageTable[[#This Row],[Time]]),MONTH(UsageTable[[#This Row],[Time]]),DAY(UsageTable[[#This Row],[Time]])),Holidays[Date],1,FALSE()))))</f>
        <v>1</v>
      </c>
      <c r="I23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23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5" spans="2:11" x14ac:dyDescent="0.3">
      <c r="B2395" s="26">
        <v>44213</v>
      </c>
      <c r="C2395" s="33">
        <v>44213.541666666664</v>
      </c>
      <c r="D2395" s="28">
        <v>1.25</v>
      </c>
      <c r="E2395" s="15"/>
      <c r="F2395" s="15"/>
      <c r="G2395" s="36" t="str">
        <f>TEXT(UsageTable[[#This Row],[Time]],"mm-dd")</f>
        <v>01-17</v>
      </c>
      <c r="H2395" s="36" t="b" cm="1">
        <f t="array" ref="H2395">OR(WEEKDAY(UsageTable[[#This Row],[Time]])={1,7},NOT(ISERROR(VLOOKUP(DATE(YEAR(UsageTable[[#This Row],[Time]]),MONTH(UsageTable[[#This Row],[Time]]),DAY(UsageTable[[#This Row],[Time]])),Holidays[Date],1,FALSE()))))</f>
        <v>1</v>
      </c>
      <c r="I23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3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6" spans="2:11" x14ac:dyDescent="0.3">
      <c r="B2396" s="29">
        <v>44213</v>
      </c>
      <c r="C2396" s="34">
        <v>44213.583333333336</v>
      </c>
      <c r="D2396" s="31">
        <v>0.99</v>
      </c>
      <c r="E2396" s="15"/>
      <c r="F2396" s="15"/>
      <c r="G2396" s="36" t="str">
        <f>TEXT(UsageTable[[#This Row],[Time]],"mm-dd")</f>
        <v>01-17</v>
      </c>
      <c r="H2396" s="36" t="b" cm="1">
        <f t="array" ref="H2396">OR(WEEKDAY(UsageTable[[#This Row],[Time]])={1,7},NOT(ISERROR(VLOOKUP(DATE(YEAR(UsageTable[[#This Row],[Time]]),MONTH(UsageTable[[#This Row],[Time]]),DAY(UsageTable[[#This Row],[Time]])),Holidays[Date],1,FALSE()))))</f>
        <v>1</v>
      </c>
      <c r="I23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23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7" spans="2:11" x14ac:dyDescent="0.3">
      <c r="B2397" s="26">
        <v>44213</v>
      </c>
      <c r="C2397" s="33">
        <v>44213.625</v>
      </c>
      <c r="D2397" s="28">
        <v>1.32</v>
      </c>
      <c r="E2397" s="15"/>
      <c r="F2397" s="15"/>
      <c r="G2397" s="36" t="str">
        <f>TEXT(UsageTable[[#This Row],[Time]],"mm-dd")</f>
        <v>01-17</v>
      </c>
      <c r="H2397" s="36" t="b" cm="1">
        <f t="array" ref="H2397">OR(WEEKDAY(UsageTable[[#This Row],[Time]])={1,7},NOT(ISERROR(VLOOKUP(DATE(YEAR(UsageTable[[#This Row],[Time]]),MONTH(UsageTable[[#This Row],[Time]]),DAY(UsageTable[[#This Row],[Time]])),Holidays[Date],1,FALSE()))))</f>
        <v>1</v>
      </c>
      <c r="I23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23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8" spans="2:11" x14ac:dyDescent="0.3">
      <c r="B2398" s="29">
        <v>44213</v>
      </c>
      <c r="C2398" s="34">
        <v>44213.666666666664</v>
      </c>
      <c r="D2398" s="31">
        <v>5.17</v>
      </c>
      <c r="E2398" s="15"/>
      <c r="F2398" s="15"/>
      <c r="G2398" s="36" t="str">
        <f>TEXT(UsageTable[[#This Row],[Time]],"mm-dd")</f>
        <v>01-17</v>
      </c>
      <c r="H2398" s="36" t="b" cm="1">
        <f t="array" ref="H2398">OR(WEEKDAY(UsageTable[[#This Row],[Time]])={1,7},NOT(ISERROR(VLOOKUP(DATE(YEAR(UsageTable[[#This Row],[Time]]),MONTH(UsageTable[[#This Row],[Time]]),DAY(UsageTable[[#This Row],[Time]])),Holidays[Date],1,FALSE()))))</f>
        <v>1</v>
      </c>
      <c r="I23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5.17</v>
      </c>
      <c r="J23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399" spans="2:11" x14ac:dyDescent="0.3">
      <c r="B2399" s="26">
        <v>44213</v>
      </c>
      <c r="C2399" s="33">
        <v>44213.708333333336</v>
      </c>
      <c r="D2399" s="28">
        <v>2.2400000000000002</v>
      </c>
      <c r="E2399" s="15"/>
      <c r="F2399" s="15"/>
      <c r="G2399" s="36" t="str">
        <f>TEXT(UsageTable[[#This Row],[Time]],"mm-dd")</f>
        <v>01-17</v>
      </c>
      <c r="H2399" s="36" t="b" cm="1">
        <f t="array" ref="H2399">OR(WEEKDAY(UsageTable[[#This Row],[Time]])={1,7},NOT(ISERROR(VLOOKUP(DATE(YEAR(UsageTable[[#This Row],[Time]]),MONTH(UsageTable[[#This Row],[Time]]),DAY(UsageTable[[#This Row],[Time]])),Holidays[Date],1,FALSE()))))</f>
        <v>1</v>
      </c>
      <c r="I23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2.2400000000000002</v>
      </c>
      <c r="J23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3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0" spans="2:11" x14ac:dyDescent="0.3">
      <c r="B2400" s="29">
        <v>44213</v>
      </c>
      <c r="C2400" s="34">
        <v>44213.75</v>
      </c>
      <c r="D2400" s="31">
        <v>2.27</v>
      </c>
      <c r="E2400" s="15"/>
      <c r="F2400" s="15"/>
      <c r="G2400" s="36" t="str">
        <f>TEXT(UsageTable[[#This Row],[Time]],"mm-dd")</f>
        <v>01-17</v>
      </c>
      <c r="H2400" s="36" t="b" cm="1">
        <f t="array" ref="H2400">OR(WEEKDAY(UsageTable[[#This Row],[Time]])={1,7},NOT(ISERROR(VLOOKUP(DATE(YEAR(UsageTable[[#This Row],[Time]]),MONTH(UsageTable[[#This Row],[Time]]),DAY(UsageTable[[#This Row],[Time]])),Holidays[Date],1,FALSE()))))</f>
        <v>1</v>
      </c>
      <c r="I24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v>
      </c>
      <c r="J24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1" spans="2:11" x14ac:dyDescent="0.3">
      <c r="B2401" s="26">
        <v>44213</v>
      </c>
      <c r="C2401" s="33">
        <v>44213.791666666664</v>
      </c>
      <c r="D2401" s="28">
        <v>2.0499999999999998</v>
      </c>
      <c r="E2401" s="15"/>
      <c r="F2401" s="15"/>
      <c r="G2401" s="36" t="str">
        <f>TEXT(UsageTable[[#This Row],[Time]],"mm-dd")</f>
        <v>01-17</v>
      </c>
      <c r="H2401" s="36" t="b" cm="1">
        <f t="array" ref="H2401">OR(WEEKDAY(UsageTable[[#This Row],[Time]])={1,7},NOT(ISERROR(VLOOKUP(DATE(YEAR(UsageTable[[#This Row],[Time]]),MONTH(UsageTable[[#This Row],[Time]]),DAY(UsageTable[[#This Row],[Time]])),Holidays[Date],1,FALSE()))))</f>
        <v>1</v>
      </c>
      <c r="I24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24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2" spans="2:11" x14ac:dyDescent="0.3">
      <c r="B2402" s="29">
        <v>44213</v>
      </c>
      <c r="C2402" s="34">
        <v>44213.833333333336</v>
      </c>
      <c r="D2402" s="31">
        <v>1.6</v>
      </c>
      <c r="E2402" s="15"/>
      <c r="F2402" s="15"/>
      <c r="G2402" s="36" t="str">
        <f>TEXT(UsageTable[[#This Row],[Time]],"mm-dd")</f>
        <v>01-17</v>
      </c>
      <c r="H2402" s="36" t="b" cm="1">
        <f t="array" ref="H2402">OR(WEEKDAY(UsageTable[[#This Row],[Time]])={1,7},NOT(ISERROR(VLOOKUP(DATE(YEAR(UsageTable[[#This Row],[Time]]),MONTH(UsageTable[[#This Row],[Time]]),DAY(UsageTable[[#This Row],[Time]])),Holidays[Date],1,FALSE()))))</f>
        <v>1</v>
      </c>
      <c r="I24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24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3" spans="2:11" x14ac:dyDescent="0.3">
      <c r="B2403" s="26">
        <v>44213</v>
      </c>
      <c r="C2403" s="33">
        <v>44213.875</v>
      </c>
      <c r="D2403" s="28">
        <v>1.02</v>
      </c>
      <c r="E2403" s="15"/>
      <c r="F2403" s="15"/>
      <c r="G2403" s="36" t="str">
        <f>TEXT(UsageTable[[#This Row],[Time]],"mm-dd")</f>
        <v>01-17</v>
      </c>
      <c r="H2403" s="36" t="b" cm="1">
        <f t="array" ref="H2403">OR(WEEKDAY(UsageTable[[#This Row],[Time]])={1,7},NOT(ISERROR(VLOOKUP(DATE(YEAR(UsageTable[[#This Row],[Time]]),MONTH(UsageTable[[#This Row],[Time]]),DAY(UsageTable[[#This Row],[Time]])),Holidays[Date],1,FALSE()))))</f>
        <v>1</v>
      </c>
      <c r="I24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24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4" spans="2:11" x14ac:dyDescent="0.3">
      <c r="B2404" s="29">
        <v>44213</v>
      </c>
      <c r="C2404" s="34">
        <v>44213.916666666664</v>
      </c>
      <c r="D2404" s="31">
        <v>0.48</v>
      </c>
      <c r="E2404" s="15"/>
      <c r="F2404" s="15"/>
      <c r="G2404" s="36" t="str">
        <f>TEXT(UsageTable[[#This Row],[Time]],"mm-dd")</f>
        <v>01-17</v>
      </c>
      <c r="H2404" s="36" t="b" cm="1">
        <f t="array" ref="H2404">OR(WEEKDAY(UsageTable[[#This Row],[Time]])={1,7},NOT(ISERROR(VLOOKUP(DATE(YEAR(UsageTable[[#This Row],[Time]]),MONTH(UsageTable[[#This Row],[Time]]),DAY(UsageTable[[#This Row],[Time]])),Holidays[Date],1,FALSE()))))</f>
        <v>1</v>
      </c>
      <c r="I24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24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5" spans="2:11" x14ac:dyDescent="0.3">
      <c r="B2405" s="26">
        <v>44213</v>
      </c>
      <c r="C2405" s="33">
        <v>44213.958333333336</v>
      </c>
      <c r="D2405" s="28">
        <v>0.96</v>
      </c>
      <c r="E2405" s="15"/>
      <c r="F2405" s="15"/>
      <c r="G2405" s="36" t="str">
        <f>TEXT(UsageTable[[#This Row],[Time]],"mm-dd")</f>
        <v>01-17</v>
      </c>
      <c r="H2405" s="36" t="b" cm="1">
        <f t="array" ref="H2405">OR(WEEKDAY(UsageTable[[#This Row],[Time]])={1,7},NOT(ISERROR(VLOOKUP(DATE(YEAR(UsageTable[[#This Row],[Time]]),MONTH(UsageTable[[#This Row],[Time]]),DAY(UsageTable[[#This Row],[Time]])),Holidays[Date],1,FALSE()))))</f>
        <v>1</v>
      </c>
      <c r="I24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24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6" spans="2:11" x14ac:dyDescent="0.3">
      <c r="B2406" s="29">
        <v>44214</v>
      </c>
      <c r="C2406" s="34">
        <v>44214</v>
      </c>
      <c r="D2406" s="31">
        <v>0.78</v>
      </c>
      <c r="E2406" s="15"/>
      <c r="F2406" s="15"/>
      <c r="G2406" s="36" t="str">
        <f>TEXT(UsageTable[[#This Row],[Time]],"mm-dd")</f>
        <v>01-18</v>
      </c>
      <c r="H2406" s="36" t="b" cm="1">
        <f t="array" ref="H2406">OR(WEEKDAY(UsageTable[[#This Row],[Time]])={1,7},NOT(ISERROR(VLOOKUP(DATE(YEAR(UsageTable[[#This Row],[Time]]),MONTH(UsageTable[[#This Row],[Time]]),DAY(UsageTable[[#This Row],[Time]])),Holidays[Date],1,FALSE()))))</f>
        <v>0</v>
      </c>
      <c r="I24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4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7" spans="2:11" x14ac:dyDescent="0.3">
      <c r="B2407" s="26">
        <v>44214</v>
      </c>
      <c r="C2407" s="33">
        <v>44214.041666666664</v>
      </c>
      <c r="D2407" s="28">
        <v>0.35</v>
      </c>
      <c r="E2407" s="15"/>
      <c r="F2407" s="15"/>
      <c r="G2407" s="36" t="str">
        <f>TEXT(UsageTable[[#This Row],[Time]],"mm-dd")</f>
        <v>01-18</v>
      </c>
      <c r="H2407" s="36" t="b" cm="1">
        <f t="array" ref="H2407">OR(WEEKDAY(UsageTable[[#This Row],[Time]])={1,7},NOT(ISERROR(VLOOKUP(DATE(YEAR(UsageTable[[#This Row],[Time]]),MONTH(UsageTable[[#This Row],[Time]]),DAY(UsageTable[[#This Row],[Time]])),Holidays[Date],1,FALSE()))))</f>
        <v>0</v>
      </c>
      <c r="I24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4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8" spans="2:11" x14ac:dyDescent="0.3">
      <c r="B2408" s="29">
        <v>44214</v>
      </c>
      <c r="C2408" s="34">
        <v>44214.083333333336</v>
      </c>
      <c r="D2408" s="31">
        <v>0.82</v>
      </c>
      <c r="E2408" s="15"/>
      <c r="F2408" s="15"/>
      <c r="G2408" s="36" t="str">
        <f>TEXT(UsageTable[[#This Row],[Time]],"mm-dd")</f>
        <v>01-18</v>
      </c>
      <c r="H2408" s="36" t="b" cm="1">
        <f t="array" ref="H2408">OR(WEEKDAY(UsageTable[[#This Row],[Time]])={1,7},NOT(ISERROR(VLOOKUP(DATE(YEAR(UsageTable[[#This Row],[Time]]),MONTH(UsageTable[[#This Row],[Time]]),DAY(UsageTable[[#This Row],[Time]])),Holidays[Date],1,FALSE()))))</f>
        <v>0</v>
      </c>
      <c r="I24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24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09" spans="2:11" x14ac:dyDescent="0.3">
      <c r="B2409" s="26">
        <v>44214</v>
      </c>
      <c r="C2409" s="33">
        <v>44214.125</v>
      </c>
      <c r="D2409" s="28">
        <v>0.31</v>
      </c>
      <c r="E2409" s="15"/>
      <c r="F2409" s="15"/>
      <c r="G2409" s="36" t="str">
        <f>TEXT(UsageTable[[#This Row],[Time]],"mm-dd")</f>
        <v>01-18</v>
      </c>
      <c r="H2409" s="36" t="b" cm="1">
        <f t="array" ref="H2409">OR(WEEKDAY(UsageTable[[#This Row],[Time]])={1,7},NOT(ISERROR(VLOOKUP(DATE(YEAR(UsageTable[[#This Row],[Time]]),MONTH(UsageTable[[#This Row],[Time]]),DAY(UsageTable[[#This Row],[Time]])),Holidays[Date],1,FALSE()))))</f>
        <v>0</v>
      </c>
      <c r="I24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4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0" spans="2:11" x14ac:dyDescent="0.3">
      <c r="B2410" s="29">
        <v>44214</v>
      </c>
      <c r="C2410" s="34">
        <v>44214.166666666664</v>
      </c>
      <c r="D2410" s="31">
        <v>0.4</v>
      </c>
      <c r="E2410" s="15"/>
      <c r="F2410" s="15"/>
      <c r="G2410" s="36" t="str">
        <f>TEXT(UsageTable[[#This Row],[Time]],"mm-dd")</f>
        <v>01-18</v>
      </c>
      <c r="H2410" s="36" t="b" cm="1">
        <f t="array" ref="H2410">OR(WEEKDAY(UsageTable[[#This Row],[Time]])={1,7},NOT(ISERROR(VLOOKUP(DATE(YEAR(UsageTable[[#This Row],[Time]]),MONTH(UsageTable[[#This Row],[Time]]),DAY(UsageTable[[#This Row],[Time]])),Holidays[Date],1,FALSE()))))</f>
        <v>0</v>
      </c>
      <c r="I24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4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1" spans="2:11" x14ac:dyDescent="0.3">
      <c r="B2411" s="26">
        <v>44214</v>
      </c>
      <c r="C2411" s="33">
        <v>44214.208333333336</v>
      </c>
      <c r="D2411" s="28">
        <v>1.67</v>
      </c>
      <c r="E2411" s="15"/>
      <c r="F2411" s="15"/>
      <c r="G2411" s="36" t="str">
        <f>TEXT(UsageTable[[#This Row],[Time]],"mm-dd")</f>
        <v>01-18</v>
      </c>
      <c r="H2411" s="36" t="b" cm="1">
        <f t="array" ref="H2411">OR(WEEKDAY(UsageTable[[#This Row],[Time]])={1,7},NOT(ISERROR(VLOOKUP(DATE(YEAR(UsageTable[[#This Row],[Time]]),MONTH(UsageTable[[#This Row],[Time]]),DAY(UsageTable[[#This Row],[Time]])),Holidays[Date],1,FALSE()))))</f>
        <v>0</v>
      </c>
      <c r="I24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24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2" spans="2:11" x14ac:dyDescent="0.3">
      <c r="B2412" s="29">
        <v>44214</v>
      </c>
      <c r="C2412" s="34">
        <v>44214.25</v>
      </c>
      <c r="D2412" s="31">
        <v>2.19</v>
      </c>
      <c r="E2412" s="15"/>
      <c r="F2412" s="15"/>
      <c r="G2412" s="36" t="str">
        <f>TEXT(UsageTable[[#This Row],[Time]],"mm-dd")</f>
        <v>01-18</v>
      </c>
      <c r="H2412" s="36" t="b" cm="1">
        <f t="array" ref="H2412">OR(WEEKDAY(UsageTable[[#This Row],[Time]])={1,7},NOT(ISERROR(VLOOKUP(DATE(YEAR(UsageTable[[#This Row],[Time]]),MONTH(UsageTable[[#This Row],[Time]]),DAY(UsageTable[[#This Row],[Time]])),Holidays[Date],1,FALSE()))))</f>
        <v>0</v>
      </c>
      <c r="I24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24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3" spans="2:11" x14ac:dyDescent="0.3">
      <c r="B2413" s="26">
        <v>44214</v>
      </c>
      <c r="C2413" s="33">
        <v>44214.291666666664</v>
      </c>
      <c r="D2413" s="28">
        <v>1.38</v>
      </c>
      <c r="E2413" s="15"/>
      <c r="F2413" s="15"/>
      <c r="G2413" s="36" t="str">
        <f>TEXT(UsageTable[[#This Row],[Time]],"mm-dd")</f>
        <v>01-18</v>
      </c>
      <c r="H2413" s="36" t="b" cm="1">
        <f t="array" ref="H2413">OR(WEEKDAY(UsageTable[[#This Row],[Time]])={1,7},NOT(ISERROR(VLOOKUP(DATE(YEAR(UsageTable[[#This Row],[Time]]),MONTH(UsageTable[[#This Row],[Time]]),DAY(UsageTable[[#This Row],[Time]])),Holidays[Date],1,FALSE()))))</f>
        <v>0</v>
      </c>
      <c r="I24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1.38</v>
      </c>
    </row>
    <row r="2414" spans="2:11" x14ac:dyDescent="0.3">
      <c r="B2414" s="29">
        <v>44214</v>
      </c>
      <c r="C2414" s="34">
        <v>44214.333333333336</v>
      </c>
      <c r="D2414" s="31">
        <v>2.76</v>
      </c>
      <c r="E2414" s="15"/>
      <c r="F2414" s="15"/>
      <c r="G2414" s="36" t="str">
        <f>TEXT(UsageTable[[#This Row],[Time]],"mm-dd")</f>
        <v>01-18</v>
      </c>
      <c r="H2414" s="36" t="b" cm="1">
        <f t="array" ref="H2414">OR(WEEKDAY(UsageTable[[#This Row],[Time]])={1,7},NOT(ISERROR(VLOOKUP(DATE(YEAR(UsageTable[[#This Row],[Time]]),MONTH(UsageTable[[#This Row],[Time]]),DAY(UsageTable[[#This Row],[Time]])),Holidays[Date],1,FALSE()))))</f>
        <v>0</v>
      </c>
      <c r="I24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2415" spans="2:11" x14ac:dyDescent="0.3">
      <c r="B2415" s="26">
        <v>44214</v>
      </c>
      <c r="C2415" s="33">
        <v>44214.375</v>
      </c>
      <c r="D2415" s="28">
        <v>4.82</v>
      </c>
      <c r="E2415" s="15"/>
      <c r="F2415" s="15"/>
      <c r="G2415" s="36" t="str">
        <f>TEXT(UsageTable[[#This Row],[Time]],"mm-dd")</f>
        <v>01-18</v>
      </c>
      <c r="H2415" s="36" t="b" cm="1">
        <f t="array" ref="H2415">OR(WEEKDAY(UsageTable[[#This Row],[Time]])={1,7},NOT(ISERROR(VLOOKUP(DATE(YEAR(UsageTable[[#This Row],[Time]]),MONTH(UsageTable[[#This Row],[Time]]),DAY(UsageTable[[#This Row],[Time]])),Holidays[Date],1,FALSE()))))</f>
        <v>0</v>
      </c>
      <c r="I24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4.82</v>
      </c>
    </row>
    <row r="2416" spans="2:11" x14ac:dyDescent="0.3">
      <c r="B2416" s="29">
        <v>44214</v>
      </c>
      <c r="C2416" s="34">
        <v>44214.416666666664</v>
      </c>
      <c r="D2416" s="31">
        <v>1.96</v>
      </c>
      <c r="E2416" s="15"/>
      <c r="F2416" s="15"/>
      <c r="G2416" s="36" t="str">
        <f>TEXT(UsageTable[[#This Row],[Time]],"mm-dd")</f>
        <v>01-18</v>
      </c>
      <c r="H2416" s="36" t="b" cm="1">
        <f t="array" ref="H2416">OR(WEEKDAY(UsageTable[[#This Row],[Time]])={1,7},NOT(ISERROR(VLOOKUP(DATE(YEAR(UsageTable[[#This Row],[Time]]),MONTH(UsageTable[[#This Row],[Time]]),DAY(UsageTable[[#This Row],[Time]])),Holidays[Date],1,FALSE()))))</f>
        <v>0</v>
      </c>
      <c r="I24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1.96</v>
      </c>
    </row>
    <row r="2417" spans="2:11" x14ac:dyDescent="0.3">
      <c r="B2417" s="26">
        <v>44214</v>
      </c>
      <c r="C2417" s="33">
        <v>44214.458333333336</v>
      </c>
      <c r="D2417" s="28">
        <v>2.0299999999999998</v>
      </c>
      <c r="E2417" s="15"/>
      <c r="F2417" s="15"/>
      <c r="G2417" s="36" t="str">
        <f>TEXT(UsageTable[[#This Row],[Time]],"mm-dd")</f>
        <v>01-18</v>
      </c>
      <c r="H2417" s="36" t="b" cm="1">
        <f t="array" ref="H2417">OR(WEEKDAY(UsageTable[[#This Row],[Time]])={1,7},NOT(ISERROR(VLOOKUP(DATE(YEAR(UsageTable[[#This Row],[Time]]),MONTH(UsageTable[[#This Row],[Time]]),DAY(UsageTable[[#This Row],[Time]])),Holidays[Date],1,FALSE()))))</f>
        <v>0</v>
      </c>
      <c r="I24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24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8" spans="2:11" x14ac:dyDescent="0.3">
      <c r="B2418" s="29">
        <v>44214</v>
      </c>
      <c r="C2418" s="34">
        <v>44214.5</v>
      </c>
      <c r="D2418" s="31">
        <v>2.08</v>
      </c>
      <c r="E2418" s="15"/>
      <c r="F2418" s="15"/>
      <c r="G2418" s="36" t="str">
        <f>TEXT(UsageTable[[#This Row],[Time]],"mm-dd")</f>
        <v>01-18</v>
      </c>
      <c r="H2418" s="36" t="b" cm="1">
        <f t="array" ref="H2418">OR(WEEKDAY(UsageTable[[#This Row],[Time]])={1,7},NOT(ISERROR(VLOOKUP(DATE(YEAR(UsageTable[[#This Row],[Time]]),MONTH(UsageTable[[#This Row],[Time]]),DAY(UsageTable[[#This Row],[Time]])),Holidays[Date],1,FALSE()))))</f>
        <v>0</v>
      </c>
      <c r="I24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2.08</v>
      </c>
      <c r="K24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19" spans="2:11" x14ac:dyDescent="0.3">
      <c r="B2419" s="26">
        <v>44214</v>
      </c>
      <c r="C2419" s="33">
        <v>44214.541666666664</v>
      </c>
      <c r="D2419" s="28">
        <v>1.1399999999999999</v>
      </c>
      <c r="E2419" s="15"/>
      <c r="F2419" s="15"/>
      <c r="G2419" s="36" t="str">
        <f>TEXT(UsageTable[[#This Row],[Time]],"mm-dd")</f>
        <v>01-18</v>
      </c>
      <c r="H2419" s="36" t="b" cm="1">
        <f t="array" ref="H2419">OR(WEEKDAY(UsageTable[[#This Row],[Time]])={1,7},NOT(ISERROR(VLOOKUP(DATE(YEAR(UsageTable[[#This Row],[Time]]),MONTH(UsageTable[[#This Row],[Time]]),DAY(UsageTable[[#This Row],[Time]])),Holidays[Date],1,FALSE()))))</f>
        <v>0</v>
      </c>
      <c r="I24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1.1399999999999999</v>
      </c>
      <c r="K24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0" spans="2:11" x14ac:dyDescent="0.3">
      <c r="B2420" s="29">
        <v>44214</v>
      </c>
      <c r="C2420" s="34">
        <v>44214.583333333336</v>
      </c>
      <c r="D2420" s="31">
        <v>2.62</v>
      </c>
      <c r="E2420" s="15"/>
      <c r="F2420" s="15"/>
      <c r="G2420" s="36" t="str">
        <f>TEXT(UsageTable[[#This Row],[Time]],"mm-dd")</f>
        <v>01-18</v>
      </c>
      <c r="H2420" s="36" t="b" cm="1">
        <f t="array" ref="H2420">OR(WEEKDAY(UsageTable[[#This Row],[Time]])={1,7},NOT(ISERROR(VLOOKUP(DATE(YEAR(UsageTable[[#This Row],[Time]]),MONTH(UsageTable[[#This Row],[Time]]),DAY(UsageTable[[#This Row],[Time]])),Holidays[Date],1,FALSE()))))</f>
        <v>0</v>
      </c>
      <c r="I24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2.62</v>
      </c>
      <c r="K24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1" spans="2:11" x14ac:dyDescent="0.3">
      <c r="B2421" s="26">
        <v>44214</v>
      </c>
      <c r="C2421" s="33">
        <v>44214.625</v>
      </c>
      <c r="D2421" s="28">
        <v>1.66</v>
      </c>
      <c r="E2421" s="15"/>
      <c r="F2421" s="15"/>
      <c r="G2421" s="36" t="str">
        <f>TEXT(UsageTable[[#This Row],[Time]],"mm-dd")</f>
        <v>01-18</v>
      </c>
      <c r="H2421" s="36" t="b" cm="1">
        <f t="array" ref="H2421">OR(WEEKDAY(UsageTable[[#This Row],[Time]])={1,7},NOT(ISERROR(VLOOKUP(DATE(YEAR(UsageTable[[#This Row],[Time]]),MONTH(UsageTable[[#This Row],[Time]]),DAY(UsageTable[[#This Row],[Time]])),Holidays[Date],1,FALSE()))))</f>
        <v>0</v>
      </c>
      <c r="I24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24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2" spans="2:11" x14ac:dyDescent="0.3">
      <c r="B2422" s="29">
        <v>44214</v>
      </c>
      <c r="C2422" s="34">
        <v>44214.666666666664</v>
      </c>
      <c r="D2422" s="31">
        <v>1.4</v>
      </c>
      <c r="E2422" s="15"/>
      <c r="F2422" s="15"/>
      <c r="G2422" s="36" t="str">
        <f>TEXT(UsageTable[[#This Row],[Time]],"mm-dd")</f>
        <v>01-18</v>
      </c>
      <c r="H2422" s="36" t="b" cm="1">
        <f t="array" ref="H2422">OR(WEEKDAY(UsageTable[[#This Row],[Time]])={1,7},NOT(ISERROR(VLOOKUP(DATE(YEAR(UsageTable[[#This Row],[Time]]),MONTH(UsageTable[[#This Row],[Time]]),DAY(UsageTable[[#This Row],[Time]])),Holidays[Date],1,FALSE()))))</f>
        <v>0</v>
      </c>
      <c r="I24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v>
      </c>
      <c r="K24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3" spans="2:11" x14ac:dyDescent="0.3">
      <c r="B2423" s="26">
        <v>44214</v>
      </c>
      <c r="C2423" s="33">
        <v>44214.708333333336</v>
      </c>
      <c r="D2423" s="28">
        <v>1.8</v>
      </c>
      <c r="E2423" s="15"/>
      <c r="F2423" s="15"/>
      <c r="G2423" s="36" t="str">
        <f>TEXT(UsageTable[[#This Row],[Time]],"mm-dd")</f>
        <v>01-18</v>
      </c>
      <c r="H2423" s="36" t="b" cm="1">
        <f t="array" ref="H2423">OR(WEEKDAY(UsageTable[[#This Row],[Time]])={1,7},NOT(ISERROR(VLOOKUP(DATE(YEAR(UsageTable[[#This Row],[Time]]),MONTH(UsageTable[[#This Row],[Time]]),DAY(UsageTable[[#This Row],[Time]])),Holidays[Date],1,FALSE()))))</f>
        <v>0</v>
      </c>
      <c r="I24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2424" spans="2:11" x14ac:dyDescent="0.3">
      <c r="B2424" s="29">
        <v>44214</v>
      </c>
      <c r="C2424" s="34">
        <v>44214.75</v>
      </c>
      <c r="D2424" s="31">
        <v>2.39</v>
      </c>
      <c r="E2424" s="15"/>
      <c r="F2424" s="15"/>
      <c r="G2424" s="36" t="str">
        <f>TEXT(UsageTable[[#This Row],[Time]],"mm-dd")</f>
        <v>01-18</v>
      </c>
      <c r="H2424" s="36" t="b" cm="1">
        <f t="array" ref="H2424">OR(WEEKDAY(UsageTable[[#This Row],[Time]])={1,7},NOT(ISERROR(VLOOKUP(DATE(YEAR(UsageTable[[#This Row],[Time]]),MONTH(UsageTable[[#This Row],[Time]]),DAY(UsageTable[[#This Row],[Time]])),Holidays[Date],1,FALSE()))))</f>
        <v>0</v>
      </c>
      <c r="I24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2.39</v>
      </c>
    </row>
    <row r="2425" spans="2:11" x14ac:dyDescent="0.3">
      <c r="B2425" s="26">
        <v>44214</v>
      </c>
      <c r="C2425" s="33">
        <v>44214.791666666664</v>
      </c>
      <c r="D2425" s="28">
        <v>1.65</v>
      </c>
      <c r="E2425" s="15"/>
      <c r="F2425" s="15"/>
      <c r="G2425" s="36" t="str">
        <f>TEXT(UsageTable[[#This Row],[Time]],"mm-dd")</f>
        <v>01-18</v>
      </c>
      <c r="H2425" s="36" t="b" cm="1">
        <f t="array" ref="H2425">OR(WEEKDAY(UsageTable[[#This Row],[Time]])={1,7},NOT(ISERROR(VLOOKUP(DATE(YEAR(UsageTable[[#This Row],[Time]]),MONTH(UsageTable[[#This Row],[Time]]),DAY(UsageTable[[#This Row],[Time]])),Holidays[Date],1,FALSE()))))</f>
        <v>0</v>
      </c>
      <c r="I24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24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6" spans="2:11" x14ac:dyDescent="0.3">
      <c r="B2426" s="29">
        <v>44214</v>
      </c>
      <c r="C2426" s="34">
        <v>44214.833333333336</v>
      </c>
      <c r="D2426" s="31">
        <v>1.06</v>
      </c>
      <c r="E2426" s="15"/>
      <c r="F2426" s="15"/>
      <c r="G2426" s="36" t="str">
        <f>TEXT(UsageTable[[#This Row],[Time]],"mm-dd")</f>
        <v>01-18</v>
      </c>
      <c r="H2426" s="36" t="b" cm="1">
        <f t="array" ref="H2426">OR(WEEKDAY(UsageTable[[#This Row],[Time]])={1,7},NOT(ISERROR(VLOOKUP(DATE(YEAR(UsageTable[[#This Row],[Time]]),MONTH(UsageTable[[#This Row],[Time]]),DAY(UsageTable[[#This Row],[Time]])),Holidays[Date],1,FALSE()))))</f>
        <v>0</v>
      </c>
      <c r="I24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24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7" spans="2:11" x14ac:dyDescent="0.3">
      <c r="B2427" s="26">
        <v>44214</v>
      </c>
      <c r="C2427" s="33">
        <v>44214.875</v>
      </c>
      <c r="D2427" s="28">
        <v>1</v>
      </c>
      <c r="E2427" s="15"/>
      <c r="F2427" s="15"/>
      <c r="G2427" s="36" t="str">
        <f>TEXT(UsageTable[[#This Row],[Time]],"mm-dd")</f>
        <v>01-18</v>
      </c>
      <c r="H2427" s="36" t="b" cm="1">
        <f t="array" ref="H2427">OR(WEEKDAY(UsageTable[[#This Row],[Time]])={1,7},NOT(ISERROR(VLOOKUP(DATE(YEAR(UsageTable[[#This Row],[Time]]),MONTH(UsageTable[[#This Row],[Time]]),DAY(UsageTable[[#This Row],[Time]])),Holidays[Date],1,FALSE()))))</f>
        <v>0</v>
      </c>
      <c r="I24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4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8" spans="2:11" x14ac:dyDescent="0.3">
      <c r="B2428" s="29">
        <v>44214</v>
      </c>
      <c r="C2428" s="34">
        <v>44214.916666666664</v>
      </c>
      <c r="D2428" s="31">
        <v>0.56999999999999995</v>
      </c>
      <c r="E2428" s="15"/>
      <c r="F2428" s="15"/>
      <c r="G2428" s="36" t="str">
        <f>TEXT(UsageTable[[#This Row],[Time]],"mm-dd")</f>
        <v>01-18</v>
      </c>
      <c r="H2428" s="36" t="b" cm="1">
        <f t="array" ref="H2428">OR(WEEKDAY(UsageTable[[#This Row],[Time]])={1,7},NOT(ISERROR(VLOOKUP(DATE(YEAR(UsageTable[[#This Row],[Time]]),MONTH(UsageTable[[#This Row],[Time]]),DAY(UsageTable[[#This Row],[Time]])),Holidays[Date],1,FALSE()))))</f>
        <v>0</v>
      </c>
      <c r="I24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24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29" spans="2:11" x14ac:dyDescent="0.3">
      <c r="B2429" s="26">
        <v>44214</v>
      </c>
      <c r="C2429" s="33">
        <v>44214.958333333336</v>
      </c>
      <c r="D2429" s="28">
        <v>1.32</v>
      </c>
      <c r="E2429" s="15"/>
      <c r="F2429" s="15"/>
      <c r="G2429" s="36" t="str">
        <f>TEXT(UsageTable[[#This Row],[Time]],"mm-dd")</f>
        <v>01-18</v>
      </c>
      <c r="H2429" s="36" t="b" cm="1">
        <f t="array" ref="H2429">OR(WEEKDAY(UsageTable[[#This Row],[Time]])={1,7},NOT(ISERROR(VLOOKUP(DATE(YEAR(UsageTable[[#This Row],[Time]]),MONTH(UsageTable[[#This Row],[Time]]),DAY(UsageTable[[#This Row],[Time]])),Holidays[Date],1,FALSE()))))</f>
        <v>0</v>
      </c>
      <c r="I24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24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0" spans="2:11" x14ac:dyDescent="0.3">
      <c r="B2430" s="29">
        <v>44215</v>
      </c>
      <c r="C2430" s="34">
        <v>44215</v>
      </c>
      <c r="D2430" s="31">
        <v>5.21</v>
      </c>
      <c r="E2430" s="15"/>
      <c r="F2430" s="15"/>
      <c r="G2430" s="36" t="str">
        <f>TEXT(UsageTable[[#This Row],[Time]],"mm-dd")</f>
        <v>01-19</v>
      </c>
      <c r="H2430" s="36" t="b" cm="1">
        <f t="array" ref="H2430">OR(WEEKDAY(UsageTable[[#This Row],[Time]])={1,7},NOT(ISERROR(VLOOKUP(DATE(YEAR(UsageTable[[#This Row],[Time]]),MONTH(UsageTable[[#This Row],[Time]]),DAY(UsageTable[[#This Row],[Time]])),Holidays[Date],1,FALSE()))))</f>
        <v>0</v>
      </c>
      <c r="I24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5.21</v>
      </c>
      <c r="J24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1" spans="2:11" x14ac:dyDescent="0.3">
      <c r="B2431" s="26">
        <v>44215</v>
      </c>
      <c r="C2431" s="33">
        <v>44215.041666666664</v>
      </c>
      <c r="D2431" s="28">
        <v>3.57</v>
      </c>
      <c r="E2431" s="15"/>
      <c r="F2431" s="15"/>
      <c r="G2431" s="36" t="str">
        <f>TEXT(UsageTable[[#This Row],[Time]],"mm-dd")</f>
        <v>01-19</v>
      </c>
      <c r="H2431" s="36" t="b" cm="1">
        <f t="array" ref="H2431">OR(WEEKDAY(UsageTable[[#This Row],[Time]])={1,7},NOT(ISERROR(VLOOKUP(DATE(YEAR(UsageTable[[#This Row],[Time]]),MONTH(UsageTable[[#This Row],[Time]]),DAY(UsageTable[[#This Row],[Time]])),Holidays[Date],1,FALSE()))))</f>
        <v>0</v>
      </c>
      <c r="I24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3.57</v>
      </c>
      <c r="J24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2" spans="2:11" x14ac:dyDescent="0.3">
      <c r="B2432" s="29">
        <v>44215</v>
      </c>
      <c r="C2432" s="34">
        <v>44215.083333333336</v>
      </c>
      <c r="D2432" s="31">
        <v>0.36</v>
      </c>
      <c r="E2432" s="15"/>
      <c r="F2432" s="15"/>
      <c r="G2432" s="36" t="str">
        <f>TEXT(UsageTable[[#This Row],[Time]],"mm-dd")</f>
        <v>01-19</v>
      </c>
      <c r="H2432" s="36" t="b" cm="1">
        <f t="array" ref="H2432">OR(WEEKDAY(UsageTable[[#This Row],[Time]])={1,7},NOT(ISERROR(VLOOKUP(DATE(YEAR(UsageTable[[#This Row],[Time]]),MONTH(UsageTable[[#This Row],[Time]]),DAY(UsageTable[[#This Row],[Time]])),Holidays[Date],1,FALSE()))))</f>
        <v>0</v>
      </c>
      <c r="I24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4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3" spans="2:11" x14ac:dyDescent="0.3">
      <c r="B2433" s="26">
        <v>44215</v>
      </c>
      <c r="C2433" s="33">
        <v>44215.125</v>
      </c>
      <c r="D2433" s="28">
        <v>1.05</v>
      </c>
      <c r="E2433" s="15"/>
      <c r="F2433" s="15"/>
      <c r="G2433" s="36" t="str">
        <f>TEXT(UsageTable[[#This Row],[Time]],"mm-dd")</f>
        <v>01-19</v>
      </c>
      <c r="H2433" s="36" t="b" cm="1">
        <f t="array" ref="H2433">OR(WEEKDAY(UsageTable[[#This Row],[Time]])={1,7},NOT(ISERROR(VLOOKUP(DATE(YEAR(UsageTable[[#This Row],[Time]]),MONTH(UsageTable[[#This Row],[Time]]),DAY(UsageTable[[#This Row],[Time]])),Holidays[Date],1,FALSE()))))</f>
        <v>0</v>
      </c>
      <c r="I24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24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4" spans="2:11" x14ac:dyDescent="0.3">
      <c r="B2434" s="29">
        <v>44215</v>
      </c>
      <c r="C2434" s="34">
        <v>44215.166666666664</v>
      </c>
      <c r="D2434" s="31">
        <v>0.35</v>
      </c>
      <c r="E2434" s="15"/>
      <c r="F2434" s="15"/>
      <c r="G2434" s="36" t="str">
        <f>TEXT(UsageTable[[#This Row],[Time]],"mm-dd")</f>
        <v>01-19</v>
      </c>
      <c r="H2434" s="36" t="b" cm="1">
        <f t="array" ref="H2434">OR(WEEKDAY(UsageTable[[#This Row],[Time]])={1,7},NOT(ISERROR(VLOOKUP(DATE(YEAR(UsageTable[[#This Row],[Time]]),MONTH(UsageTable[[#This Row],[Time]]),DAY(UsageTable[[#This Row],[Time]])),Holidays[Date],1,FALSE()))))</f>
        <v>0</v>
      </c>
      <c r="I24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4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5" spans="2:11" x14ac:dyDescent="0.3">
      <c r="B2435" s="26">
        <v>44215</v>
      </c>
      <c r="C2435" s="33">
        <v>44215.208333333336</v>
      </c>
      <c r="D2435" s="28">
        <v>0.86</v>
      </c>
      <c r="E2435" s="15"/>
      <c r="F2435" s="15"/>
      <c r="G2435" s="36" t="str">
        <f>TEXT(UsageTable[[#This Row],[Time]],"mm-dd")</f>
        <v>01-19</v>
      </c>
      <c r="H2435" s="36" t="b" cm="1">
        <f t="array" ref="H2435">OR(WEEKDAY(UsageTable[[#This Row],[Time]])={1,7},NOT(ISERROR(VLOOKUP(DATE(YEAR(UsageTable[[#This Row],[Time]]),MONTH(UsageTable[[#This Row],[Time]]),DAY(UsageTable[[#This Row],[Time]])),Holidays[Date],1,FALSE()))))</f>
        <v>0</v>
      </c>
      <c r="I24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24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6" spans="2:11" x14ac:dyDescent="0.3">
      <c r="B2436" s="29">
        <v>44215</v>
      </c>
      <c r="C2436" s="34">
        <v>44215.25</v>
      </c>
      <c r="D2436" s="31">
        <v>3.41</v>
      </c>
      <c r="E2436" s="15"/>
      <c r="F2436" s="15"/>
      <c r="G2436" s="36" t="str">
        <f>TEXT(UsageTable[[#This Row],[Time]],"mm-dd")</f>
        <v>01-19</v>
      </c>
      <c r="H2436" s="36" t="b" cm="1">
        <f t="array" ref="H2436">OR(WEEKDAY(UsageTable[[#This Row],[Time]])={1,7},NOT(ISERROR(VLOOKUP(DATE(YEAR(UsageTable[[#This Row],[Time]]),MONTH(UsageTable[[#This Row],[Time]]),DAY(UsageTable[[#This Row],[Time]])),Holidays[Date],1,FALSE()))))</f>
        <v>0</v>
      </c>
      <c r="I24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3.41</v>
      </c>
      <c r="J24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37" spans="2:11" x14ac:dyDescent="0.3">
      <c r="B2437" s="26">
        <v>44215</v>
      </c>
      <c r="C2437" s="33">
        <v>44215.291666666664</v>
      </c>
      <c r="D2437" s="28">
        <v>1.99</v>
      </c>
      <c r="E2437" s="15"/>
      <c r="F2437" s="15"/>
      <c r="G2437" s="36" t="str">
        <f>TEXT(UsageTable[[#This Row],[Time]],"mm-dd")</f>
        <v>01-19</v>
      </c>
      <c r="H2437" s="36" t="b" cm="1">
        <f t="array" ref="H2437">OR(WEEKDAY(UsageTable[[#This Row],[Time]])={1,7},NOT(ISERROR(VLOOKUP(DATE(YEAR(UsageTable[[#This Row],[Time]]),MONTH(UsageTable[[#This Row],[Time]]),DAY(UsageTable[[#This Row],[Time]])),Holidays[Date],1,FALSE()))))</f>
        <v>0</v>
      </c>
      <c r="I24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1.99</v>
      </c>
    </row>
    <row r="2438" spans="2:11" x14ac:dyDescent="0.3">
      <c r="B2438" s="29">
        <v>44215</v>
      </c>
      <c r="C2438" s="34">
        <v>44215.333333333336</v>
      </c>
      <c r="D2438" s="31">
        <v>2.79</v>
      </c>
      <c r="E2438" s="15"/>
      <c r="F2438" s="15"/>
      <c r="G2438" s="36" t="str">
        <f>TEXT(UsageTable[[#This Row],[Time]],"mm-dd")</f>
        <v>01-19</v>
      </c>
      <c r="H2438" s="36" t="b" cm="1">
        <f t="array" ref="H2438">OR(WEEKDAY(UsageTable[[#This Row],[Time]])={1,7},NOT(ISERROR(VLOOKUP(DATE(YEAR(UsageTable[[#This Row],[Time]]),MONTH(UsageTable[[#This Row],[Time]]),DAY(UsageTable[[#This Row],[Time]])),Holidays[Date],1,FALSE()))))</f>
        <v>0</v>
      </c>
      <c r="I24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2.79</v>
      </c>
    </row>
    <row r="2439" spans="2:11" x14ac:dyDescent="0.3">
      <c r="B2439" s="26">
        <v>44215</v>
      </c>
      <c r="C2439" s="33">
        <v>44215.375</v>
      </c>
      <c r="D2439" s="28">
        <v>2.75</v>
      </c>
      <c r="E2439" s="15"/>
      <c r="F2439" s="15"/>
      <c r="G2439" s="36" t="str">
        <f>TEXT(UsageTable[[#This Row],[Time]],"mm-dd")</f>
        <v>01-19</v>
      </c>
      <c r="H2439" s="36" t="b" cm="1">
        <f t="array" ref="H2439">OR(WEEKDAY(UsageTable[[#This Row],[Time]])={1,7},NOT(ISERROR(VLOOKUP(DATE(YEAR(UsageTable[[#This Row],[Time]]),MONTH(UsageTable[[#This Row],[Time]]),DAY(UsageTable[[#This Row],[Time]])),Holidays[Date],1,FALSE()))))</f>
        <v>0</v>
      </c>
      <c r="I24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2.75</v>
      </c>
    </row>
    <row r="2440" spans="2:11" x14ac:dyDescent="0.3">
      <c r="B2440" s="29">
        <v>44215</v>
      </c>
      <c r="C2440" s="34">
        <v>44215.416666666664</v>
      </c>
      <c r="D2440" s="31">
        <v>1.58</v>
      </c>
      <c r="E2440" s="15"/>
      <c r="F2440" s="15"/>
      <c r="G2440" s="36" t="str">
        <f>TEXT(UsageTable[[#This Row],[Time]],"mm-dd")</f>
        <v>01-19</v>
      </c>
      <c r="H2440" s="36" t="b" cm="1">
        <f t="array" ref="H2440">OR(WEEKDAY(UsageTable[[#This Row],[Time]])={1,7},NOT(ISERROR(VLOOKUP(DATE(YEAR(UsageTable[[#This Row],[Time]]),MONTH(UsageTable[[#This Row],[Time]]),DAY(UsageTable[[#This Row],[Time]])),Holidays[Date],1,FALSE()))))</f>
        <v>0</v>
      </c>
      <c r="I24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1.58</v>
      </c>
    </row>
    <row r="2441" spans="2:11" x14ac:dyDescent="0.3">
      <c r="B2441" s="26">
        <v>44215</v>
      </c>
      <c r="C2441" s="33">
        <v>44215.458333333336</v>
      </c>
      <c r="D2441" s="28">
        <v>2.46</v>
      </c>
      <c r="E2441" s="15"/>
      <c r="F2441" s="15"/>
      <c r="G2441" s="36" t="str">
        <f>TEXT(UsageTable[[#This Row],[Time]],"mm-dd")</f>
        <v>01-19</v>
      </c>
      <c r="H2441" s="36" t="b" cm="1">
        <f t="array" ref="H2441">OR(WEEKDAY(UsageTable[[#This Row],[Time]])={1,7},NOT(ISERROR(VLOOKUP(DATE(YEAR(UsageTable[[#This Row],[Time]]),MONTH(UsageTable[[#This Row],[Time]]),DAY(UsageTable[[#This Row],[Time]])),Holidays[Date],1,FALSE()))))</f>
        <v>0</v>
      </c>
      <c r="I24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2.46</v>
      </c>
      <c r="K24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2" spans="2:11" x14ac:dyDescent="0.3">
      <c r="B2442" s="29">
        <v>44215</v>
      </c>
      <c r="C2442" s="34">
        <v>44215.5</v>
      </c>
      <c r="D2442" s="31">
        <v>1.79</v>
      </c>
      <c r="E2442" s="15"/>
      <c r="F2442" s="15"/>
      <c r="G2442" s="36" t="str">
        <f>TEXT(UsageTable[[#This Row],[Time]],"mm-dd")</f>
        <v>01-19</v>
      </c>
      <c r="H2442" s="36" t="b" cm="1">
        <f t="array" ref="H2442">OR(WEEKDAY(UsageTable[[#This Row],[Time]])={1,7},NOT(ISERROR(VLOOKUP(DATE(YEAR(UsageTable[[#This Row],[Time]]),MONTH(UsageTable[[#This Row],[Time]]),DAY(UsageTable[[#This Row],[Time]])),Holidays[Date],1,FALSE()))))</f>
        <v>0</v>
      </c>
      <c r="I24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1.79</v>
      </c>
      <c r="K24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3" spans="2:11" x14ac:dyDescent="0.3">
      <c r="B2443" s="26">
        <v>44215</v>
      </c>
      <c r="C2443" s="33">
        <v>44215.541666666664</v>
      </c>
      <c r="D2443" s="28">
        <v>3.53</v>
      </c>
      <c r="E2443" s="15"/>
      <c r="F2443" s="15"/>
      <c r="G2443" s="36" t="str">
        <f>TEXT(UsageTable[[#This Row],[Time]],"mm-dd")</f>
        <v>01-19</v>
      </c>
      <c r="H2443" s="36" t="b" cm="1">
        <f t="array" ref="H2443">OR(WEEKDAY(UsageTable[[#This Row],[Time]])={1,7},NOT(ISERROR(VLOOKUP(DATE(YEAR(UsageTable[[#This Row],[Time]]),MONTH(UsageTable[[#This Row],[Time]]),DAY(UsageTable[[#This Row],[Time]])),Holidays[Date],1,FALSE()))))</f>
        <v>0</v>
      </c>
      <c r="I24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3.53</v>
      </c>
      <c r="K24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4" spans="2:11" x14ac:dyDescent="0.3">
      <c r="B2444" s="29">
        <v>44215</v>
      </c>
      <c r="C2444" s="34">
        <v>44215.583333333336</v>
      </c>
      <c r="D2444" s="31">
        <v>3.6</v>
      </c>
      <c r="E2444" s="15"/>
      <c r="F2444" s="15"/>
      <c r="G2444" s="36" t="str">
        <f>TEXT(UsageTable[[#This Row],[Time]],"mm-dd")</f>
        <v>01-19</v>
      </c>
      <c r="H2444" s="36" t="b" cm="1">
        <f t="array" ref="H2444">OR(WEEKDAY(UsageTable[[#This Row],[Time]])={1,7},NOT(ISERROR(VLOOKUP(DATE(YEAR(UsageTable[[#This Row],[Time]]),MONTH(UsageTable[[#This Row],[Time]]),DAY(UsageTable[[#This Row],[Time]])),Holidays[Date],1,FALSE()))))</f>
        <v>0</v>
      </c>
      <c r="I24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3.6</v>
      </c>
      <c r="K24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5" spans="2:11" x14ac:dyDescent="0.3">
      <c r="B2445" s="26">
        <v>44215</v>
      </c>
      <c r="C2445" s="33">
        <v>44215.625</v>
      </c>
      <c r="D2445" s="28">
        <v>1.72</v>
      </c>
      <c r="E2445" s="15"/>
      <c r="F2445" s="15"/>
      <c r="G2445" s="36" t="str">
        <f>TEXT(UsageTable[[#This Row],[Time]],"mm-dd")</f>
        <v>01-19</v>
      </c>
      <c r="H2445" s="36" t="b" cm="1">
        <f t="array" ref="H2445">OR(WEEKDAY(UsageTable[[#This Row],[Time]])={1,7},NOT(ISERROR(VLOOKUP(DATE(YEAR(UsageTable[[#This Row],[Time]]),MONTH(UsageTable[[#This Row],[Time]]),DAY(UsageTable[[#This Row],[Time]])),Holidays[Date],1,FALSE()))))</f>
        <v>0</v>
      </c>
      <c r="I24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1.72</v>
      </c>
      <c r="K24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6" spans="2:11" x14ac:dyDescent="0.3">
      <c r="B2446" s="29">
        <v>44215</v>
      </c>
      <c r="C2446" s="34">
        <v>44215.666666666664</v>
      </c>
      <c r="D2446" s="31">
        <v>4.1500000000000004</v>
      </c>
      <c r="E2446" s="15"/>
      <c r="F2446" s="15"/>
      <c r="G2446" s="36" t="str">
        <f>TEXT(UsageTable[[#This Row],[Time]],"mm-dd")</f>
        <v>01-19</v>
      </c>
      <c r="H2446" s="36" t="b" cm="1">
        <f t="array" ref="H2446">OR(WEEKDAY(UsageTable[[#This Row],[Time]])={1,7},NOT(ISERROR(VLOOKUP(DATE(YEAR(UsageTable[[#This Row],[Time]]),MONTH(UsageTable[[#This Row],[Time]]),DAY(UsageTable[[#This Row],[Time]])),Holidays[Date],1,FALSE()))))</f>
        <v>0</v>
      </c>
      <c r="I24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4.1500000000000004</v>
      </c>
      <c r="K24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47" spans="2:11" x14ac:dyDescent="0.3">
      <c r="B2447" s="26">
        <v>44215</v>
      </c>
      <c r="C2447" s="33">
        <v>44215.708333333336</v>
      </c>
      <c r="D2447" s="28">
        <v>5.4</v>
      </c>
      <c r="E2447" s="15"/>
      <c r="F2447" s="15"/>
      <c r="G2447" s="36" t="str">
        <f>TEXT(UsageTable[[#This Row],[Time]],"mm-dd")</f>
        <v>01-19</v>
      </c>
      <c r="H2447" s="36" t="b" cm="1">
        <f t="array" ref="H2447">OR(WEEKDAY(UsageTable[[#This Row],[Time]])={1,7},NOT(ISERROR(VLOOKUP(DATE(YEAR(UsageTable[[#This Row],[Time]]),MONTH(UsageTable[[#This Row],[Time]]),DAY(UsageTable[[#This Row],[Time]])),Holidays[Date],1,FALSE()))))</f>
        <v>0</v>
      </c>
      <c r="I24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5.4</v>
      </c>
    </row>
    <row r="2448" spans="2:11" x14ac:dyDescent="0.3">
      <c r="B2448" s="29">
        <v>44215</v>
      </c>
      <c r="C2448" s="34">
        <v>44215.75</v>
      </c>
      <c r="D2448" s="31">
        <v>3.28</v>
      </c>
      <c r="E2448" s="15"/>
      <c r="F2448" s="15"/>
      <c r="G2448" s="36" t="str">
        <f>TEXT(UsageTable[[#This Row],[Time]],"mm-dd")</f>
        <v>01-19</v>
      </c>
      <c r="H2448" s="36" t="b" cm="1">
        <f t="array" ref="H2448">OR(WEEKDAY(UsageTable[[#This Row],[Time]])={1,7},NOT(ISERROR(VLOOKUP(DATE(YEAR(UsageTable[[#This Row],[Time]]),MONTH(UsageTable[[#This Row],[Time]]),DAY(UsageTable[[#This Row],[Time]])),Holidays[Date],1,FALSE()))))</f>
        <v>0</v>
      </c>
      <c r="I24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3.28</v>
      </c>
    </row>
    <row r="2449" spans="2:11" x14ac:dyDescent="0.3">
      <c r="B2449" s="26">
        <v>44215</v>
      </c>
      <c r="C2449" s="33">
        <v>44215.791666666664</v>
      </c>
      <c r="D2449" s="28">
        <v>2</v>
      </c>
      <c r="E2449" s="15"/>
      <c r="F2449" s="15"/>
      <c r="G2449" s="36" t="str">
        <f>TEXT(UsageTable[[#This Row],[Time]],"mm-dd")</f>
        <v>01-19</v>
      </c>
      <c r="H2449" s="36" t="b" cm="1">
        <f t="array" ref="H2449">OR(WEEKDAY(UsageTable[[#This Row],[Time]])={1,7},NOT(ISERROR(VLOOKUP(DATE(YEAR(UsageTable[[#This Row],[Time]]),MONTH(UsageTable[[#This Row],[Time]]),DAY(UsageTable[[#This Row],[Time]])),Holidays[Date],1,FALSE()))))</f>
        <v>0</v>
      </c>
      <c r="I24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24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0" spans="2:11" x14ac:dyDescent="0.3">
      <c r="B2450" s="29">
        <v>44215</v>
      </c>
      <c r="C2450" s="34">
        <v>44215.833333333336</v>
      </c>
      <c r="D2450" s="31">
        <v>1.61</v>
      </c>
      <c r="E2450" s="15"/>
      <c r="F2450" s="15"/>
      <c r="G2450" s="36" t="str">
        <f>TEXT(UsageTable[[#This Row],[Time]],"mm-dd")</f>
        <v>01-19</v>
      </c>
      <c r="H2450" s="36" t="b" cm="1">
        <f t="array" ref="H2450">OR(WEEKDAY(UsageTable[[#This Row],[Time]])={1,7},NOT(ISERROR(VLOOKUP(DATE(YEAR(UsageTable[[#This Row],[Time]]),MONTH(UsageTable[[#This Row],[Time]]),DAY(UsageTable[[#This Row],[Time]])),Holidays[Date],1,FALSE()))))</f>
        <v>0</v>
      </c>
      <c r="I24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24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1" spans="2:11" x14ac:dyDescent="0.3">
      <c r="B2451" s="26">
        <v>44215</v>
      </c>
      <c r="C2451" s="33">
        <v>44215.875</v>
      </c>
      <c r="D2451" s="28">
        <v>1.59</v>
      </c>
      <c r="E2451" s="15"/>
      <c r="F2451" s="15"/>
      <c r="G2451" s="36" t="str">
        <f>TEXT(UsageTable[[#This Row],[Time]],"mm-dd")</f>
        <v>01-19</v>
      </c>
      <c r="H2451" s="36" t="b" cm="1">
        <f t="array" ref="H2451">OR(WEEKDAY(UsageTable[[#This Row],[Time]])={1,7},NOT(ISERROR(VLOOKUP(DATE(YEAR(UsageTable[[#This Row],[Time]]),MONTH(UsageTable[[#This Row],[Time]]),DAY(UsageTable[[#This Row],[Time]])),Holidays[Date],1,FALSE()))))</f>
        <v>0</v>
      </c>
      <c r="I24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24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2" spans="2:11" x14ac:dyDescent="0.3">
      <c r="B2452" s="29">
        <v>44215</v>
      </c>
      <c r="C2452" s="34">
        <v>44215.916666666664</v>
      </c>
      <c r="D2452" s="31">
        <v>1.1399999999999999</v>
      </c>
      <c r="E2452" s="15"/>
      <c r="F2452" s="15"/>
      <c r="G2452" s="36" t="str">
        <f>TEXT(UsageTable[[#This Row],[Time]],"mm-dd")</f>
        <v>01-19</v>
      </c>
      <c r="H2452" s="36" t="b" cm="1">
        <f t="array" ref="H2452">OR(WEEKDAY(UsageTable[[#This Row],[Time]])={1,7},NOT(ISERROR(VLOOKUP(DATE(YEAR(UsageTable[[#This Row],[Time]]),MONTH(UsageTable[[#This Row],[Time]]),DAY(UsageTable[[#This Row],[Time]])),Holidays[Date],1,FALSE()))))</f>
        <v>0</v>
      </c>
      <c r="I24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24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3" spans="2:11" x14ac:dyDescent="0.3">
      <c r="B2453" s="26">
        <v>44215</v>
      </c>
      <c r="C2453" s="33">
        <v>44215.958333333336</v>
      </c>
      <c r="D2453" s="28">
        <v>0.87</v>
      </c>
      <c r="E2453" s="15"/>
      <c r="F2453" s="15"/>
      <c r="G2453" s="36" t="str">
        <f>TEXT(UsageTable[[#This Row],[Time]],"mm-dd")</f>
        <v>01-19</v>
      </c>
      <c r="H2453" s="36" t="b" cm="1">
        <f t="array" ref="H2453">OR(WEEKDAY(UsageTable[[#This Row],[Time]])={1,7},NOT(ISERROR(VLOOKUP(DATE(YEAR(UsageTable[[#This Row],[Time]]),MONTH(UsageTable[[#This Row],[Time]]),DAY(UsageTable[[#This Row],[Time]])),Holidays[Date],1,FALSE()))))</f>
        <v>0</v>
      </c>
      <c r="I24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24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4" spans="2:11" x14ac:dyDescent="0.3">
      <c r="B2454" s="29">
        <v>44216</v>
      </c>
      <c r="C2454" s="34">
        <v>44216</v>
      </c>
      <c r="D2454" s="31">
        <v>0.36</v>
      </c>
      <c r="E2454" s="15"/>
      <c r="F2454" s="15"/>
      <c r="G2454" s="36" t="str">
        <f>TEXT(UsageTable[[#This Row],[Time]],"mm-dd")</f>
        <v>01-20</v>
      </c>
      <c r="H2454" s="36" t="b" cm="1">
        <f t="array" ref="H2454">OR(WEEKDAY(UsageTable[[#This Row],[Time]])={1,7},NOT(ISERROR(VLOOKUP(DATE(YEAR(UsageTable[[#This Row],[Time]]),MONTH(UsageTable[[#This Row],[Time]]),DAY(UsageTable[[#This Row],[Time]])),Holidays[Date],1,FALSE()))))</f>
        <v>0</v>
      </c>
      <c r="I24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4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5" spans="2:11" x14ac:dyDescent="0.3">
      <c r="B2455" s="26">
        <v>44216</v>
      </c>
      <c r="C2455" s="33">
        <v>44216.041666666664</v>
      </c>
      <c r="D2455" s="28">
        <v>0.76</v>
      </c>
      <c r="E2455" s="15"/>
      <c r="F2455" s="15"/>
      <c r="G2455" s="36" t="str">
        <f>TEXT(UsageTable[[#This Row],[Time]],"mm-dd")</f>
        <v>01-20</v>
      </c>
      <c r="H2455" s="36" t="b" cm="1">
        <f t="array" ref="H2455">OR(WEEKDAY(UsageTable[[#This Row],[Time]])={1,7},NOT(ISERROR(VLOOKUP(DATE(YEAR(UsageTable[[#This Row],[Time]]),MONTH(UsageTable[[#This Row],[Time]]),DAY(UsageTable[[#This Row],[Time]])),Holidays[Date],1,FALSE()))))</f>
        <v>0</v>
      </c>
      <c r="I24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24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6" spans="2:11" x14ac:dyDescent="0.3">
      <c r="B2456" s="29">
        <v>44216</v>
      </c>
      <c r="C2456" s="34">
        <v>44216.083333333336</v>
      </c>
      <c r="D2456" s="31">
        <v>0.33</v>
      </c>
      <c r="E2456" s="15"/>
      <c r="F2456" s="15"/>
      <c r="G2456" s="36" t="str">
        <f>TEXT(UsageTable[[#This Row],[Time]],"mm-dd")</f>
        <v>01-20</v>
      </c>
      <c r="H2456" s="36" t="b" cm="1">
        <f t="array" ref="H2456">OR(WEEKDAY(UsageTable[[#This Row],[Time]])={1,7},NOT(ISERROR(VLOOKUP(DATE(YEAR(UsageTable[[#This Row],[Time]]),MONTH(UsageTable[[#This Row],[Time]]),DAY(UsageTable[[#This Row],[Time]])),Holidays[Date],1,FALSE()))))</f>
        <v>0</v>
      </c>
      <c r="I24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4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7" spans="2:11" x14ac:dyDescent="0.3">
      <c r="B2457" s="26">
        <v>44216</v>
      </c>
      <c r="C2457" s="33">
        <v>44216.125</v>
      </c>
      <c r="D2457" s="28">
        <v>0.39</v>
      </c>
      <c r="E2457" s="15"/>
      <c r="F2457" s="15"/>
      <c r="G2457" s="36" t="str">
        <f>TEXT(UsageTable[[#This Row],[Time]],"mm-dd")</f>
        <v>01-20</v>
      </c>
      <c r="H2457" s="36" t="b" cm="1">
        <f t="array" ref="H2457">OR(WEEKDAY(UsageTable[[#This Row],[Time]])={1,7},NOT(ISERROR(VLOOKUP(DATE(YEAR(UsageTable[[#This Row],[Time]]),MONTH(UsageTable[[#This Row],[Time]]),DAY(UsageTable[[#This Row],[Time]])),Holidays[Date],1,FALSE()))))</f>
        <v>0</v>
      </c>
      <c r="I24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4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8" spans="2:11" x14ac:dyDescent="0.3">
      <c r="B2458" s="29">
        <v>44216</v>
      </c>
      <c r="C2458" s="34">
        <v>44216.166666666664</v>
      </c>
      <c r="D2458" s="31">
        <v>0.73</v>
      </c>
      <c r="E2458" s="15"/>
      <c r="F2458" s="15"/>
      <c r="G2458" s="36" t="str">
        <f>TEXT(UsageTable[[#This Row],[Time]],"mm-dd")</f>
        <v>01-20</v>
      </c>
      <c r="H2458" s="36" t="b" cm="1">
        <f t="array" ref="H2458">OR(WEEKDAY(UsageTable[[#This Row],[Time]])={1,7},NOT(ISERROR(VLOOKUP(DATE(YEAR(UsageTable[[#This Row],[Time]]),MONTH(UsageTable[[#This Row],[Time]]),DAY(UsageTable[[#This Row],[Time]])),Holidays[Date],1,FALSE()))))</f>
        <v>0</v>
      </c>
      <c r="I24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4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59" spans="2:11" x14ac:dyDescent="0.3">
      <c r="B2459" s="26">
        <v>44216</v>
      </c>
      <c r="C2459" s="33">
        <v>44216.208333333336</v>
      </c>
      <c r="D2459" s="28">
        <v>1.01</v>
      </c>
      <c r="E2459" s="15"/>
      <c r="F2459" s="15"/>
      <c r="G2459" s="36" t="str">
        <f>TEXT(UsageTable[[#This Row],[Time]],"mm-dd")</f>
        <v>01-20</v>
      </c>
      <c r="H2459" s="36" t="b" cm="1">
        <f t="array" ref="H2459">OR(WEEKDAY(UsageTable[[#This Row],[Time]])={1,7},NOT(ISERROR(VLOOKUP(DATE(YEAR(UsageTable[[#This Row],[Time]]),MONTH(UsageTable[[#This Row],[Time]]),DAY(UsageTable[[#This Row],[Time]])),Holidays[Date],1,FALSE()))))</f>
        <v>0</v>
      </c>
      <c r="I24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4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0" spans="2:11" x14ac:dyDescent="0.3">
      <c r="B2460" s="29">
        <v>44216</v>
      </c>
      <c r="C2460" s="34">
        <v>44216.25</v>
      </c>
      <c r="D2460" s="31">
        <v>1.33</v>
      </c>
      <c r="E2460" s="15"/>
      <c r="F2460" s="15"/>
      <c r="G2460" s="36" t="str">
        <f>TEXT(UsageTable[[#This Row],[Time]],"mm-dd")</f>
        <v>01-20</v>
      </c>
      <c r="H2460" s="36" t="b" cm="1">
        <f t="array" ref="H2460">OR(WEEKDAY(UsageTable[[#This Row],[Time]])={1,7},NOT(ISERROR(VLOOKUP(DATE(YEAR(UsageTable[[#This Row],[Time]]),MONTH(UsageTable[[#This Row],[Time]]),DAY(UsageTable[[#This Row],[Time]])),Holidays[Date],1,FALSE()))))</f>
        <v>0</v>
      </c>
      <c r="I24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24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1" spans="2:11" x14ac:dyDescent="0.3">
      <c r="B2461" s="26">
        <v>44216</v>
      </c>
      <c r="C2461" s="33">
        <v>44216.291666666664</v>
      </c>
      <c r="D2461" s="28">
        <v>2.57</v>
      </c>
      <c r="E2461" s="15"/>
      <c r="F2461" s="15"/>
      <c r="G2461" s="36" t="str">
        <f>TEXT(UsageTable[[#This Row],[Time]],"mm-dd")</f>
        <v>01-20</v>
      </c>
      <c r="H2461" s="36" t="b" cm="1">
        <f t="array" ref="H2461">OR(WEEKDAY(UsageTable[[#This Row],[Time]])={1,7},NOT(ISERROR(VLOOKUP(DATE(YEAR(UsageTable[[#This Row],[Time]]),MONTH(UsageTable[[#This Row],[Time]]),DAY(UsageTable[[#This Row],[Time]])),Holidays[Date],1,FALSE()))))</f>
        <v>0</v>
      </c>
      <c r="I24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2.57</v>
      </c>
    </row>
    <row r="2462" spans="2:11" x14ac:dyDescent="0.3">
      <c r="B2462" s="29">
        <v>44216</v>
      </c>
      <c r="C2462" s="34">
        <v>44216.333333333336</v>
      </c>
      <c r="D2462" s="31">
        <v>2.5299999999999998</v>
      </c>
      <c r="E2462" s="15"/>
      <c r="F2462" s="15"/>
      <c r="G2462" s="36" t="str">
        <f>TEXT(UsageTable[[#This Row],[Time]],"mm-dd")</f>
        <v>01-20</v>
      </c>
      <c r="H2462" s="36" t="b" cm="1">
        <f t="array" ref="H2462">OR(WEEKDAY(UsageTable[[#This Row],[Time]])={1,7},NOT(ISERROR(VLOOKUP(DATE(YEAR(UsageTable[[#This Row],[Time]]),MONTH(UsageTable[[#This Row],[Time]]),DAY(UsageTable[[#This Row],[Time]])),Holidays[Date],1,FALSE()))))</f>
        <v>0</v>
      </c>
      <c r="I24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2.5299999999999998</v>
      </c>
    </row>
    <row r="2463" spans="2:11" x14ac:dyDescent="0.3">
      <c r="B2463" s="26">
        <v>44216</v>
      </c>
      <c r="C2463" s="33">
        <v>44216.375</v>
      </c>
      <c r="D2463" s="28">
        <v>2.72</v>
      </c>
      <c r="E2463" s="15"/>
      <c r="F2463" s="15"/>
      <c r="G2463" s="36" t="str">
        <f>TEXT(UsageTable[[#This Row],[Time]],"mm-dd")</f>
        <v>01-20</v>
      </c>
      <c r="H2463" s="36" t="b" cm="1">
        <f t="array" ref="H2463">OR(WEEKDAY(UsageTable[[#This Row],[Time]])={1,7},NOT(ISERROR(VLOOKUP(DATE(YEAR(UsageTable[[#This Row],[Time]]),MONTH(UsageTable[[#This Row],[Time]]),DAY(UsageTable[[#This Row],[Time]])),Holidays[Date],1,FALSE()))))</f>
        <v>0</v>
      </c>
      <c r="I24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2.72</v>
      </c>
    </row>
    <row r="2464" spans="2:11" x14ac:dyDescent="0.3">
      <c r="B2464" s="29">
        <v>44216</v>
      </c>
      <c r="C2464" s="34">
        <v>44216.416666666664</v>
      </c>
      <c r="D2464" s="31">
        <v>2.72</v>
      </c>
      <c r="E2464" s="15"/>
      <c r="F2464" s="15"/>
      <c r="G2464" s="36" t="str">
        <f>TEXT(UsageTable[[#This Row],[Time]],"mm-dd")</f>
        <v>01-20</v>
      </c>
      <c r="H2464" s="36" t="b" cm="1">
        <f t="array" ref="H2464">OR(WEEKDAY(UsageTable[[#This Row],[Time]])={1,7},NOT(ISERROR(VLOOKUP(DATE(YEAR(UsageTable[[#This Row],[Time]]),MONTH(UsageTable[[#This Row],[Time]]),DAY(UsageTable[[#This Row],[Time]])),Holidays[Date],1,FALSE()))))</f>
        <v>0</v>
      </c>
      <c r="I24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2.72</v>
      </c>
    </row>
    <row r="2465" spans="2:11" x14ac:dyDescent="0.3">
      <c r="B2465" s="26">
        <v>44216</v>
      </c>
      <c r="C2465" s="33">
        <v>44216.458333333336</v>
      </c>
      <c r="D2465" s="28">
        <v>2.78</v>
      </c>
      <c r="E2465" s="15"/>
      <c r="F2465" s="15"/>
      <c r="G2465" s="36" t="str">
        <f>TEXT(UsageTable[[#This Row],[Time]],"mm-dd")</f>
        <v>01-20</v>
      </c>
      <c r="H2465" s="36" t="b" cm="1">
        <f t="array" ref="H2465">OR(WEEKDAY(UsageTable[[#This Row],[Time]])={1,7},NOT(ISERROR(VLOOKUP(DATE(YEAR(UsageTable[[#This Row],[Time]]),MONTH(UsageTable[[#This Row],[Time]]),DAY(UsageTable[[#This Row],[Time]])),Holidays[Date],1,FALSE()))))</f>
        <v>0</v>
      </c>
      <c r="I24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2.78</v>
      </c>
      <c r="K24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6" spans="2:11" x14ac:dyDescent="0.3">
      <c r="B2466" s="29">
        <v>44216</v>
      </c>
      <c r="C2466" s="34">
        <v>44216.5</v>
      </c>
      <c r="D2466" s="31">
        <v>2.1</v>
      </c>
      <c r="E2466" s="15"/>
      <c r="F2466" s="15"/>
      <c r="G2466" s="36" t="str">
        <f>TEXT(UsageTable[[#This Row],[Time]],"mm-dd")</f>
        <v>01-20</v>
      </c>
      <c r="H2466" s="36" t="b" cm="1">
        <f t="array" ref="H2466">OR(WEEKDAY(UsageTable[[#This Row],[Time]])={1,7},NOT(ISERROR(VLOOKUP(DATE(YEAR(UsageTable[[#This Row],[Time]]),MONTH(UsageTable[[#This Row],[Time]]),DAY(UsageTable[[#This Row],[Time]])),Holidays[Date],1,FALSE()))))</f>
        <v>0</v>
      </c>
      <c r="I24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v>
      </c>
      <c r="K24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7" spans="2:11" x14ac:dyDescent="0.3">
      <c r="B2467" s="26">
        <v>44216</v>
      </c>
      <c r="C2467" s="33">
        <v>44216.541666666664</v>
      </c>
      <c r="D2467" s="28">
        <v>2.13</v>
      </c>
      <c r="E2467" s="15"/>
      <c r="F2467" s="15"/>
      <c r="G2467" s="36" t="str">
        <f>TEXT(UsageTable[[#This Row],[Time]],"mm-dd")</f>
        <v>01-20</v>
      </c>
      <c r="H2467" s="36" t="b" cm="1">
        <f t="array" ref="H2467">OR(WEEKDAY(UsageTable[[#This Row],[Time]])={1,7},NOT(ISERROR(VLOOKUP(DATE(YEAR(UsageTable[[#This Row],[Time]]),MONTH(UsageTable[[#This Row],[Time]]),DAY(UsageTable[[#This Row],[Time]])),Holidays[Date],1,FALSE()))))</f>
        <v>0</v>
      </c>
      <c r="I24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2.13</v>
      </c>
      <c r="K24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8" spans="2:11" x14ac:dyDescent="0.3">
      <c r="B2468" s="29">
        <v>44216</v>
      </c>
      <c r="C2468" s="34">
        <v>44216.583333333336</v>
      </c>
      <c r="D2468" s="31">
        <v>1.23</v>
      </c>
      <c r="E2468" s="15"/>
      <c r="F2468" s="15"/>
      <c r="G2468" s="36" t="str">
        <f>TEXT(UsageTable[[#This Row],[Time]],"mm-dd")</f>
        <v>01-20</v>
      </c>
      <c r="H2468" s="36" t="b" cm="1">
        <f t="array" ref="H2468">OR(WEEKDAY(UsageTable[[#This Row],[Time]])={1,7},NOT(ISERROR(VLOOKUP(DATE(YEAR(UsageTable[[#This Row],[Time]]),MONTH(UsageTable[[#This Row],[Time]]),DAY(UsageTable[[#This Row],[Time]])),Holidays[Date],1,FALSE()))))</f>
        <v>0</v>
      </c>
      <c r="I24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1.23</v>
      </c>
      <c r="K24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69" spans="2:11" x14ac:dyDescent="0.3">
      <c r="B2469" s="26">
        <v>44216</v>
      </c>
      <c r="C2469" s="33">
        <v>44216.625</v>
      </c>
      <c r="D2469" s="28">
        <v>1.94</v>
      </c>
      <c r="E2469" s="15"/>
      <c r="F2469" s="15"/>
      <c r="G2469" s="36" t="str">
        <f>TEXT(UsageTable[[#This Row],[Time]],"mm-dd")</f>
        <v>01-20</v>
      </c>
      <c r="H2469" s="36" t="b" cm="1">
        <f t="array" ref="H2469">OR(WEEKDAY(UsageTable[[#This Row],[Time]])={1,7},NOT(ISERROR(VLOOKUP(DATE(YEAR(UsageTable[[#This Row],[Time]]),MONTH(UsageTable[[#This Row],[Time]]),DAY(UsageTable[[#This Row],[Time]])),Holidays[Date],1,FALSE()))))</f>
        <v>0</v>
      </c>
      <c r="I24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1.94</v>
      </c>
      <c r="K24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0" spans="2:11" x14ac:dyDescent="0.3">
      <c r="B2470" s="29">
        <v>44216</v>
      </c>
      <c r="C2470" s="34">
        <v>44216.666666666664</v>
      </c>
      <c r="D2470" s="31">
        <v>1.39</v>
      </c>
      <c r="E2470" s="15"/>
      <c r="F2470" s="15"/>
      <c r="G2470" s="36" t="str">
        <f>TEXT(UsageTable[[#This Row],[Time]],"mm-dd")</f>
        <v>01-20</v>
      </c>
      <c r="H2470" s="36" t="b" cm="1">
        <f t="array" ref="H2470">OR(WEEKDAY(UsageTable[[#This Row],[Time]])={1,7},NOT(ISERROR(VLOOKUP(DATE(YEAR(UsageTable[[#This Row],[Time]]),MONTH(UsageTable[[#This Row],[Time]]),DAY(UsageTable[[#This Row],[Time]])),Holidays[Date],1,FALSE()))))</f>
        <v>0</v>
      </c>
      <c r="I24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1.39</v>
      </c>
      <c r="K24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1" spans="2:11" x14ac:dyDescent="0.3">
      <c r="B2471" s="26">
        <v>44216</v>
      </c>
      <c r="C2471" s="33">
        <v>44216.708333333336</v>
      </c>
      <c r="D2471" s="28">
        <v>1.83</v>
      </c>
      <c r="E2471" s="15"/>
      <c r="F2471" s="15"/>
      <c r="G2471" s="36" t="str">
        <f>TEXT(UsageTable[[#This Row],[Time]],"mm-dd")</f>
        <v>01-20</v>
      </c>
      <c r="H2471" s="36" t="b" cm="1">
        <f t="array" ref="H2471">OR(WEEKDAY(UsageTable[[#This Row],[Time]])={1,7},NOT(ISERROR(VLOOKUP(DATE(YEAR(UsageTable[[#This Row],[Time]]),MONTH(UsageTable[[#This Row],[Time]]),DAY(UsageTable[[#This Row],[Time]])),Holidays[Date],1,FALSE()))))</f>
        <v>0</v>
      </c>
      <c r="I24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1.83</v>
      </c>
    </row>
    <row r="2472" spans="2:11" x14ac:dyDescent="0.3">
      <c r="B2472" s="29">
        <v>44216</v>
      </c>
      <c r="C2472" s="34">
        <v>44216.75</v>
      </c>
      <c r="D2472" s="31">
        <v>3.12</v>
      </c>
      <c r="E2472" s="15"/>
      <c r="F2472" s="15"/>
      <c r="G2472" s="36" t="str">
        <f>TEXT(UsageTable[[#This Row],[Time]],"mm-dd")</f>
        <v>01-20</v>
      </c>
      <c r="H2472" s="36" t="b" cm="1">
        <f t="array" ref="H2472">OR(WEEKDAY(UsageTable[[#This Row],[Time]])={1,7},NOT(ISERROR(VLOOKUP(DATE(YEAR(UsageTable[[#This Row],[Time]]),MONTH(UsageTable[[#This Row],[Time]]),DAY(UsageTable[[#This Row],[Time]])),Holidays[Date],1,FALSE()))))</f>
        <v>0</v>
      </c>
      <c r="I24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3.12</v>
      </c>
    </row>
    <row r="2473" spans="2:11" x14ac:dyDescent="0.3">
      <c r="B2473" s="26">
        <v>44216</v>
      </c>
      <c r="C2473" s="33">
        <v>44216.791666666664</v>
      </c>
      <c r="D2473" s="28">
        <v>1.63</v>
      </c>
      <c r="E2473" s="15"/>
      <c r="F2473" s="15"/>
      <c r="G2473" s="36" t="str">
        <f>TEXT(UsageTable[[#This Row],[Time]],"mm-dd")</f>
        <v>01-20</v>
      </c>
      <c r="H2473" s="36" t="b" cm="1">
        <f t="array" ref="H2473">OR(WEEKDAY(UsageTable[[#This Row],[Time]])={1,7},NOT(ISERROR(VLOOKUP(DATE(YEAR(UsageTable[[#This Row],[Time]]),MONTH(UsageTable[[#This Row],[Time]]),DAY(UsageTable[[#This Row],[Time]])),Holidays[Date],1,FALSE()))))</f>
        <v>0</v>
      </c>
      <c r="I24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1.63</v>
      </c>
      <c r="J24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4" spans="2:11" x14ac:dyDescent="0.3">
      <c r="B2474" s="29">
        <v>44216</v>
      </c>
      <c r="C2474" s="34">
        <v>44216.833333333336</v>
      </c>
      <c r="D2474" s="31">
        <v>0.77</v>
      </c>
      <c r="E2474" s="15"/>
      <c r="F2474" s="15"/>
      <c r="G2474" s="36" t="str">
        <f>TEXT(UsageTable[[#This Row],[Time]],"mm-dd")</f>
        <v>01-20</v>
      </c>
      <c r="H2474" s="36" t="b" cm="1">
        <f t="array" ref="H2474">OR(WEEKDAY(UsageTable[[#This Row],[Time]])={1,7},NOT(ISERROR(VLOOKUP(DATE(YEAR(UsageTable[[#This Row],[Time]]),MONTH(UsageTable[[#This Row],[Time]]),DAY(UsageTable[[#This Row],[Time]])),Holidays[Date],1,FALSE()))))</f>
        <v>0</v>
      </c>
      <c r="I24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4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5" spans="2:11" x14ac:dyDescent="0.3">
      <c r="B2475" s="26">
        <v>44216</v>
      </c>
      <c r="C2475" s="33">
        <v>44216.875</v>
      </c>
      <c r="D2475" s="28">
        <v>0.97</v>
      </c>
      <c r="E2475" s="15"/>
      <c r="F2475" s="15"/>
      <c r="G2475" s="36" t="str">
        <f>TEXT(UsageTable[[#This Row],[Time]],"mm-dd")</f>
        <v>01-20</v>
      </c>
      <c r="H2475" s="36" t="b" cm="1">
        <f t="array" ref="H2475">OR(WEEKDAY(UsageTable[[#This Row],[Time]])={1,7},NOT(ISERROR(VLOOKUP(DATE(YEAR(UsageTable[[#This Row],[Time]]),MONTH(UsageTable[[#This Row],[Time]]),DAY(UsageTable[[#This Row],[Time]])),Holidays[Date],1,FALSE()))))</f>
        <v>0</v>
      </c>
      <c r="I24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4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6" spans="2:11" x14ac:dyDescent="0.3">
      <c r="B2476" s="29">
        <v>44216</v>
      </c>
      <c r="C2476" s="34">
        <v>44216.916666666664</v>
      </c>
      <c r="D2476" s="31">
        <v>0.91</v>
      </c>
      <c r="E2476" s="15"/>
      <c r="F2476" s="15"/>
      <c r="G2476" s="36" t="str">
        <f>TEXT(UsageTable[[#This Row],[Time]],"mm-dd")</f>
        <v>01-20</v>
      </c>
      <c r="H2476" s="36" t="b" cm="1">
        <f t="array" ref="H2476">OR(WEEKDAY(UsageTable[[#This Row],[Time]])={1,7},NOT(ISERROR(VLOOKUP(DATE(YEAR(UsageTable[[#This Row],[Time]]),MONTH(UsageTable[[#This Row],[Time]]),DAY(UsageTable[[#This Row],[Time]])),Holidays[Date],1,FALSE()))))</f>
        <v>0</v>
      </c>
      <c r="I24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4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7" spans="2:11" x14ac:dyDescent="0.3">
      <c r="B2477" s="26">
        <v>44216</v>
      </c>
      <c r="C2477" s="33">
        <v>44216.958333333336</v>
      </c>
      <c r="D2477" s="28">
        <v>0.49</v>
      </c>
      <c r="E2477" s="15"/>
      <c r="F2477" s="15"/>
      <c r="G2477" s="36" t="str">
        <f>TEXT(UsageTable[[#This Row],[Time]],"mm-dd")</f>
        <v>01-20</v>
      </c>
      <c r="H2477" s="36" t="b" cm="1">
        <f t="array" ref="H2477">OR(WEEKDAY(UsageTable[[#This Row],[Time]])={1,7},NOT(ISERROR(VLOOKUP(DATE(YEAR(UsageTable[[#This Row],[Time]]),MONTH(UsageTable[[#This Row],[Time]]),DAY(UsageTable[[#This Row],[Time]])),Holidays[Date],1,FALSE()))))</f>
        <v>0</v>
      </c>
      <c r="I24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24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8" spans="2:11" x14ac:dyDescent="0.3">
      <c r="B2478" s="29">
        <v>44217</v>
      </c>
      <c r="C2478" s="34">
        <v>44217</v>
      </c>
      <c r="D2478" s="31">
        <v>0.89</v>
      </c>
      <c r="E2478" s="15"/>
      <c r="F2478" s="15"/>
      <c r="G2478" s="36" t="str">
        <f>TEXT(UsageTable[[#This Row],[Time]],"mm-dd")</f>
        <v>01-21</v>
      </c>
      <c r="H2478" s="36" t="b" cm="1">
        <f t="array" ref="H2478">OR(WEEKDAY(UsageTable[[#This Row],[Time]])={1,7},NOT(ISERROR(VLOOKUP(DATE(YEAR(UsageTable[[#This Row],[Time]]),MONTH(UsageTable[[#This Row],[Time]]),DAY(UsageTable[[#This Row],[Time]])),Holidays[Date],1,FALSE()))))</f>
        <v>0</v>
      </c>
      <c r="I24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24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79" spans="2:11" x14ac:dyDescent="0.3">
      <c r="B2479" s="26">
        <v>44217</v>
      </c>
      <c r="C2479" s="33">
        <v>44217.041666666664</v>
      </c>
      <c r="D2479" s="28">
        <v>0.97</v>
      </c>
      <c r="E2479" s="15"/>
      <c r="F2479" s="15"/>
      <c r="G2479" s="36" t="str">
        <f>TEXT(UsageTable[[#This Row],[Time]],"mm-dd")</f>
        <v>01-21</v>
      </c>
      <c r="H2479" s="36" t="b" cm="1">
        <f t="array" ref="H2479">OR(WEEKDAY(UsageTable[[#This Row],[Time]])={1,7},NOT(ISERROR(VLOOKUP(DATE(YEAR(UsageTable[[#This Row],[Time]]),MONTH(UsageTable[[#This Row],[Time]]),DAY(UsageTable[[#This Row],[Time]])),Holidays[Date],1,FALSE()))))</f>
        <v>0</v>
      </c>
      <c r="I24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4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0" spans="2:11" x14ac:dyDescent="0.3">
      <c r="B2480" s="29">
        <v>44217</v>
      </c>
      <c r="C2480" s="34">
        <v>44217.083333333336</v>
      </c>
      <c r="D2480" s="31">
        <v>0.37</v>
      </c>
      <c r="E2480" s="15"/>
      <c r="F2480" s="15"/>
      <c r="G2480" s="36" t="str">
        <f>TEXT(UsageTable[[#This Row],[Time]],"mm-dd")</f>
        <v>01-21</v>
      </c>
      <c r="H2480" s="36" t="b" cm="1">
        <f t="array" ref="H2480">OR(WEEKDAY(UsageTable[[#This Row],[Time]])={1,7},NOT(ISERROR(VLOOKUP(DATE(YEAR(UsageTable[[#This Row],[Time]]),MONTH(UsageTable[[#This Row],[Time]]),DAY(UsageTable[[#This Row],[Time]])),Holidays[Date],1,FALSE()))))</f>
        <v>0</v>
      </c>
      <c r="I24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4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1" spans="2:11" x14ac:dyDescent="0.3">
      <c r="B2481" s="26">
        <v>44217</v>
      </c>
      <c r="C2481" s="33">
        <v>44217.125</v>
      </c>
      <c r="D2481" s="28">
        <v>0.77</v>
      </c>
      <c r="E2481" s="15"/>
      <c r="F2481" s="15"/>
      <c r="G2481" s="36" t="str">
        <f>TEXT(UsageTable[[#This Row],[Time]],"mm-dd")</f>
        <v>01-21</v>
      </c>
      <c r="H2481" s="36" t="b" cm="1">
        <f t="array" ref="H2481">OR(WEEKDAY(UsageTable[[#This Row],[Time]])={1,7},NOT(ISERROR(VLOOKUP(DATE(YEAR(UsageTable[[#This Row],[Time]]),MONTH(UsageTable[[#This Row],[Time]]),DAY(UsageTable[[#This Row],[Time]])),Holidays[Date],1,FALSE()))))</f>
        <v>0</v>
      </c>
      <c r="I24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4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2" spans="2:11" x14ac:dyDescent="0.3">
      <c r="B2482" s="29">
        <v>44217</v>
      </c>
      <c r="C2482" s="34">
        <v>44217.166666666664</v>
      </c>
      <c r="D2482" s="31">
        <v>0.36</v>
      </c>
      <c r="E2482" s="15"/>
      <c r="F2482" s="15"/>
      <c r="G2482" s="36" t="str">
        <f>TEXT(UsageTable[[#This Row],[Time]],"mm-dd")</f>
        <v>01-21</v>
      </c>
      <c r="H2482" s="36" t="b" cm="1">
        <f t="array" ref="H2482">OR(WEEKDAY(UsageTable[[#This Row],[Time]])={1,7},NOT(ISERROR(VLOOKUP(DATE(YEAR(UsageTable[[#This Row],[Time]]),MONTH(UsageTable[[#This Row],[Time]]),DAY(UsageTable[[#This Row],[Time]])),Holidays[Date],1,FALSE()))))</f>
        <v>0</v>
      </c>
      <c r="I24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4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3" spans="2:11" x14ac:dyDescent="0.3">
      <c r="B2483" s="26">
        <v>44217</v>
      </c>
      <c r="C2483" s="33">
        <v>44217.208333333336</v>
      </c>
      <c r="D2483" s="28">
        <v>1.58</v>
      </c>
      <c r="E2483" s="15"/>
      <c r="F2483" s="15"/>
      <c r="G2483" s="36" t="str">
        <f>TEXT(UsageTable[[#This Row],[Time]],"mm-dd")</f>
        <v>01-21</v>
      </c>
      <c r="H2483" s="36" t="b" cm="1">
        <f t="array" ref="H2483">OR(WEEKDAY(UsageTable[[#This Row],[Time]])={1,7},NOT(ISERROR(VLOOKUP(DATE(YEAR(UsageTable[[#This Row],[Time]]),MONTH(UsageTable[[#This Row],[Time]]),DAY(UsageTable[[#This Row],[Time]])),Holidays[Date],1,FALSE()))))</f>
        <v>0</v>
      </c>
      <c r="I24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24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4" spans="2:11" x14ac:dyDescent="0.3">
      <c r="B2484" s="29">
        <v>44217</v>
      </c>
      <c r="C2484" s="34">
        <v>44217.25</v>
      </c>
      <c r="D2484" s="31">
        <v>1.9</v>
      </c>
      <c r="E2484" s="15"/>
      <c r="F2484" s="15"/>
      <c r="G2484" s="36" t="str">
        <f>TEXT(UsageTable[[#This Row],[Time]],"mm-dd")</f>
        <v>01-21</v>
      </c>
      <c r="H2484" s="36" t="b" cm="1">
        <f t="array" ref="H2484">OR(WEEKDAY(UsageTable[[#This Row],[Time]])={1,7},NOT(ISERROR(VLOOKUP(DATE(YEAR(UsageTable[[#This Row],[Time]]),MONTH(UsageTable[[#This Row],[Time]]),DAY(UsageTable[[#This Row],[Time]])),Holidays[Date],1,FALSE()))))</f>
        <v>0</v>
      </c>
      <c r="I24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24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85" spans="2:11" x14ac:dyDescent="0.3">
      <c r="B2485" s="26">
        <v>44217</v>
      </c>
      <c r="C2485" s="33">
        <v>44217.291666666664</v>
      </c>
      <c r="D2485" s="28">
        <v>2.64</v>
      </c>
      <c r="E2485" s="15"/>
      <c r="F2485" s="15"/>
      <c r="G2485" s="36" t="str">
        <f>TEXT(UsageTable[[#This Row],[Time]],"mm-dd")</f>
        <v>01-21</v>
      </c>
      <c r="H2485" s="36" t="b" cm="1">
        <f t="array" ref="H2485">OR(WEEKDAY(UsageTable[[#This Row],[Time]])={1,7},NOT(ISERROR(VLOOKUP(DATE(YEAR(UsageTable[[#This Row],[Time]]),MONTH(UsageTable[[#This Row],[Time]]),DAY(UsageTable[[#This Row],[Time]])),Holidays[Date],1,FALSE()))))</f>
        <v>0</v>
      </c>
      <c r="I24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2486" spans="2:11" x14ac:dyDescent="0.3">
      <c r="B2486" s="29">
        <v>44217</v>
      </c>
      <c r="C2486" s="34">
        <v>44217.333333333336</v>
      </c>
      <c r="D2486" s="31">
        <v>4.7300000000000004</v>
      </c>
      <c r="E2486" s="15"/>
      <c r="F2486" s="15"/>
      <c r="G2486" s="36" t="str">
        <f>TEXT(UsageTable[[#This Row],[Time]],"mm-dd")</f>
        <v>01-21</v>
      </c>
      <c r="H2486" s="36" t="b" cm="1">
        <f t="array" ref="H2486">OR(WEEKDAY(UsageTable[[#This Row],[Time]])={1,7},NOT(ISERROR(VLOOKUP(DATE(YEAR(UsageTable[[#This Row],[Time]]),MONTH(UsageTable[[#This Row],[Time]]),DAY(UsageTable[[#This Row],[Time]])),Holidays[Date],1,FALSE()))))</f>
        <v>0</v>
      </c>
      <c r="I24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4.7300000000000004</v>
      </c>
    </row>
    <row r="2487" spans="2:11" x14ac:dyDescent="0.3">
      <c r="B2487" s="26">
        <v>44217</v>
      </c>
      <c r="C2487" s="33">
        <v>44217.375</v>
      </c>
      <c r="D2487" s="28">
        <v>2.59</v>
      </c>
      <c r="E2487" s="15"/>
      <c r="F2487" s="15"/>
      <c r="G2487" s="36" t="str">
        <f>TEXT(UsageTable[[#This Row],[Time]],"mm-dd")</f>
        <v>01-21</v>
      </c>
      <c r="H2487" s="36" t="b" cm="1">
        <f t="array" ref="H2487">OR(WEEKDAY(UsageTable[[#This Row],[Time]])={1,7},NOT(ISERROR(VLOOKUP(DATE(YEAR(UsageTable[[#This Row],[Time]]),MONTH(UsageTable[[#This Row],[Time]]),DAY(UsageTable[[#This Row],[Time]])),Holidays[Date],1,FALSE()))))</f>
        <v>0</v>
      </c>
      <c r="I24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2.59</v>
      </c>
    </row>
    <row r="2488" spans="2:11" x14ac:dyDescent="0.3">
      <c r="B2488" s="29">
        <v>44217</v>
      </c>
      <c r="C2488" s="34">
        <v>44217.416666666664</v>
      </c>
      <c r="D2488" s="31">
        <v>2.46</v>
      </c>
      <c r="E2488" s="15"/>
      <c r="F2488" s="15"/>
      <c r="G2488" s="36" t="str">
        <f>TEXT(UsageTable[[#This Row],[Time]],"mm-dd")</f>
        <v>01-21</v>
      </c>
      <c r="H2488" s="36" t="b" cm="1">
        <f t="array" ref="H2488">OR(WEEKDAY(UsageTable[[#This Row],[Time]])={1,7},NOT(ISERROR(VLOOKUP(DATE(YEAR(UsageTable[[#This Row],[Time]]),MONTH(UsageTable[[#This Row],[Time]]),DAY(UsageTable[[#This Row],[Time]])),Holidays[Date],1,FALSE()))))</f>
        <v>0</v>
      </c>
      <c r="I24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2.46</v>
      </c>
    </row>
    <row r="2489" spans="2:11" x14ac:dyDescent="0.3">
      <c r="B2489" s="26">
        <v>44217</v>
      </c>
      <c r="C2489" s="33">
        <v>44217.458333333336</v>
      </c>
      <c r="D2489" s="28">
        <v>2.0299999999999998</v>
      </c>
      <c r="E2489" s="15"/>
      <c r="F2489" s="15"/>
      <c r="G2489" s="36" t="str">
        <f>TEXT(UsageTable[[#This Row],[Time]],"mm-dd")</f>
        <v>01-21</v>
      </c>
      <c r="H2489" s="36" t="b" cm="1">
        <f t="array" ref="H2489">OR(WEEKDAY(UsageTable[[#This Row],[Time]])={1,7},NOT(ISERROR(VLOOKUP(DATE(YEAR(UsageTable[[#This Row],[Time]]),MONTH(UsageTable[[#This Row],[Time]]),DAY(UsageTable[[#This Row],[Time]])),Holidays[Date],1,FALSE()))))</f>
        <v>0</v>
      </c>
      <c r="I24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24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0" spans="2:11" x14ac:dyDescent="0.3">
      <c r="B2490" s="29">
        <v>44217</v>
      </c>
      <c r="C2490" s="34">
        <v>44217.5</v>
      </c>
      <c r="D2490" s="31">
        <v>2.2999999999999998</v>
      </c>
      <c r="E2490" s="15"/>
      <c r="F2490" s="15"/>
      <c r="G2490" s="36" t="str">
        <f>TEXT(UsageTable[[#This Row],[Time]],"mm-dd")</f>
        <v>01-21</v>
      </c>
      <c r="H2490" s="36" t="b" cm="1">
        <f t="array" ref="H2490">OR(WEEKDAY(UsageTable[[#This Row],[Time]])={1,7},NOT(ISERROR(VLOOKUP(DATE(YEAR(UsageTable[[#This Row],[Time]]),MONTH(UsageTable[[#This Row],[Time]]),DAY(UsageTable[[#This Row],[Time]])),Holidays[Date],1,FALSE()))))</f>
        <v>0</v>
      </c>
      <c r="I24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2.2999999999999998</v>
      </c>
      <c r="K24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1" spans="2:11" x14ac:dyDescent="0.3">
      <c r="B2491" s="26">
        <v>44217</v>
      </c>
      <c r="C2491" s="33">
        <v>44217.541666666664</v>
      </c>
      <c r="D2491" s="28">
        <v>1.9</v>
      </c>
      <c r="E2491" s="15"/>
      <c r="F2491" s="15"/>
      <c r="G2491" s="36" t="str">
        <f>TEXT(UsageTable[[#This Row],[Time]],"mm-dd")</f>
        <v>01-21</v>
      </c>
      <c r="H2491" s="36" t="b" cm="1">
        <f t="array" ref="H2491">OR(WEEKDAY(UsageTable[[#This Row],[Time]])={1,7},NOT(ISERROR(VLOOKUP(DATE(YEAR(UsageTable[[#This Row],[Time]]),MONTH(UsageTable[[#This Row],[Time]]),DAY(UsageTable[[#This Row],[Time]])),Holidays[Date],1,FALSE()))))</f>
        <v>0</v>
      </c>
      <c r="I24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v>
      </c>
      <c r="K24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2" spans="2:11" x14ac:dyDescent="0.3">
      <c r="B2492" s="29">
        <v>44217</v>
      </c>
      <c r="C2492" s="34">
        <v>44217.583333333336</v>
      </c>
      <c r="D2492" s="31">
        <v>2.4700000000000002</v>
      </c>
      <c r="E2492" s="15"/>
      <c r="F2492" s="15"/>
      <c r="G2492" s="36" t="str">
        <f>TEXT(UsageTable[[#This Row],[Time]],"mm-dd")</f>
        <v>01-21</v>
      </c>
      <c r="H2492" s="36" t="b" cm="1">
        <f t="array" ref="H2492">OR(WEEKDAY(UsageTable[[#This Row],[Time]])={1,7},NOT(ISERROR(VLOOKUP(DATE(YEAR(UsageTable[[#This Row],[Time]]),MONTH(UsageTable[[#This Row],[Time]]),DAY(UsageTable[[#This Row],[Time]])),Holidays[Date],1,FALSE()))))</f>
        <v>0</v>
      </c>
      <c r="I24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2.4700000000000002</v>
      </c>
      <c r="K24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3" spans="2:11" x14ac:dyDescent="0.3">
      <c r="B2493" s="26">
        <v>44217</v>
      </c>
      <c r="C2493" s="33">
        <v>44217.625</v>
      </c>
      <c r="D2493" s="28">
        <v>2.17</v>
      </c>
      <c r="E2493" s="15"/>
      <c r="F2493" s="15"/>
      <c r="G2493" s="36" t="str">
        <f>TEXT(UsageTable[[#This Row],[Time]],"mm-dd")</f>
        <v>01-21</v>
      </c>
      <c r="H2493" s="36" t="b" cm="1">
        <f t="array" ref="H2493">OR(WEEKDAY(UsageTable[[#This Row],[Time]])={1,7},NOT(ISERROR(VLOOKUP(DATE(YEAR(UsageTable[[#This Row],[Time]]),MONTH(UsageTable[[#This Row],[Time]]),DAY(UsageTable[[#This Row],[Time]])),Holidays[Date],1,FALSE()))))</f>
        <v>0</v>
      </c>
      <c r="I24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2.17</v>
      </c>
      <c r="K24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4" spans="2:11" x14ac:dyDescent="0.3">
      <c r="B2494" s="29">
        <v>44217</v>
      </c>
      <c r="C2494" s="34">
        <v>44217.666666666664</v>
      </c>
      <c r="D2494" s="31">
        <v>1.92</v>
      </c>
      <c r="E2494" s="15"/>
      <c r="F2494" s="15"/>
      <c r="G2494" s="36" t="str">
        <f>TEXT(UsageTable[[#This Row],[Time]],"mm-dd")</f>
        <v>01-21</v>
      </c>
      <c r="H2494" s="36" t="b" cm="1">
        <f t="array" ref="H2494">OR(WEEKDAY(UsageTable[[#This Row],[Time]])={1,7},NOT(ISERROR(VLOOKUP(DATE(YEAR(UsageTable[[#This Row],[Time]]),MONTH(UsageTable[[#This Row],[Time]]),DAY(UsageTable[[#This Row],[Time]])),Holidays[Date],1,FALSE()))))</f>
        <v>0</v>
      </c>
      <c r="I24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1.92</v>
      </c>
      <c r="K24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5" spans="2:11" x14ac:dyDescent="0.3">
      <c r="B2495" s="26">
        <v>44217</v>
      </c>
      <c r="C2495" s="33">
        <v>44217.708333333336</v>
      </c>
      <c r="D2495" s="28">
        <v>3.18</v>
      </c>
      <c r="E2495" s="15"/>
      <c r="F2495" s="15"/>
      <c r="G2495" s="36" t="str">
        <f>TEXT(UsageTable[[#This Row],[Time]],"mm-dd")</f>
        <v>01-21</v>
      </c>
      <c r="H2495" s="36" t="b" cm="1">
        <f t="array" ref="H2495">OR(WEEKDAY(UsageTable[[#This Row],[Time]])={1,7},NOT(ISERROR(VLOOKUP(DATE(YEAR(UsageTable[[#This Row],[Time]]),MONTH(UsageTable[[#This Row],[Time]]),DAY(UsageTable[[#This Row],[Time]])),Holidays[Date],1,FALSE()))))</f>
        <v>0</v>
      </c>
      <c r="I24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3.18</v>
      </c>
    </row>
    <row r="2496" spans="2:11" x14ac:dyDescent="0.3">
      <c r="B2496" s="29">
        <v>44217</v>
      </c>
      <c r="C2496" s="34">
        <v>44217.75</v>
      </c>
      <c r="D2496" s="31">
        <v>2.68</v>
      </c>
      <c r="E2496" s="15"/>
      <c r="F2496" s="15"/>
      <c r="G2496" s="36" t="str">
        <f>TEXT(UsageTable[[#This Row],[Time]],"mm-dd")</f>
        <v>01-21</v>
      </c>
      <c r="H2496" s="36" t="b" cm="1">
        <f t="array" ref="H2496">OR(WEEKDAY(UsageTable[[#This Row],[Time]])={1,7},NOT(ISERROR(VLOOKUP(DATE(YEAR(UsageTable[[#This Row],[Time]]),MONTH(UsageTable[[#This Row],[Time]]),DAY(UsageTable[[#This Row],[Time]])),Holidays[Date],1,FALSE()))))</f>
        <v>0</v>
      </c>
      <c r="I24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4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2.68</v>
      </c>
    </row>
    <row r="2497" spans="2:11" x14ac:dyDescent="0.3">
      <c r="B2497" s="26">
        <v>44217</v>
      </c>
      <c r="C2497" s="33">
        <v>44217.791666666664</v>
      </c>
      <c r="D2497" s="28">
        <v>4.62</v>
      </c>
      <c r="E2497" s="15"/>
      <c r="F2497" s="15"/>
      <c r="G2497" s="36" t="str">
        <f>TEXT(UsageTable[[#This Row],[Time]],"mm-dd")</f>
        <v>01-21</v>
      </c>
      <c r="H2497" s="36" t="b" cm="1">
        <f t="array" ref="H2497">OR(WEEKDAY(UsageTable[[#This Row],[Time]])={1,7},NOT(ISERROR(VLOOKUP(DATE(YEAR(UsageTable[[#This Row],[Time]]),MONTH(UsageTable[[#This Row],[Time]]),DAY(UsageTable[[#This Row],[Time]])),Holidays[Date],1,FALSE()))))</f>
        <v>0</v>
      </c>
      <c r="I24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4.62</v>
      </c>
      <c r="J24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8" spans="2:11" x14ac:dyDescent="0.3">
      <c r="B2498" s="29">
        <v>44217</v>
      </c>
      <c r="C2498" s="34">
        <v>44217.833333333336</v>
      </c>
      <c r="D2498" s="31">
        <v>2.52</v>
      </c>
      <c r="E2498" s="15"/>
      <c r="F2498" s="15"/>
      <c r="G2498" s="36" t="str">
        <f>TEXT(UsageTable[[#This Row],[Time]],"mm-dd")</f>
        <v>01-21</v>
      </c>
      <c r="H2498" s="36" t="b" cm="1">
        <f t="array" ref="H2498">OR(WEEKDAY(UsageTable[[#This Row],[Time]])={1,7},NOT(ISERROR(VLOOKUP(DATE(YEAR(UsageTable[[#This Row],[Time]]),MONTH(UsageTable[[#This Row],[Time]]),DAY(UsageTable[[#This Row],[Time]])),Holidays[Date],1,FALSE()))))</f>
        <v>0</v>
      </c>
      <c r="I24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24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499" spans="2:11" x14ac:dyDescent="0.3">
      <c r="B2499" s="26">
        <v>44217</v>
      </c>
      <c r="C2499" s="33">
        <v>44217.875</v>
      </c>
      <c r="D2499" s="28">
        <v>1.74</v>
      </c>
      <c r="E2499" s="15"/>
      <c r="F2499" s="15"/>
      <c r="G2499" s="36" t="str">
        <f>TEXT(UsageTable[[#This Row],[Time]],"mm-dd")</f>
        <v>01-21</v>
      </c>
      <c r="H2499" s="36" t="b" cm="1">
        <f t="array" ref="H2499">OR(WEEKDAY(UsageTable[[#This Row],[Time]])={1,7},NOT(ISERROR(VLOOKUP(DATE(YEAR(UsageTable[[#This Row],[Time]]),MONTH(UsageTable[[#This Row],[Time]]),DAY(UsageTable[[#This Row],[Time]])),Holidays[Date],1,FALSE()))))</f>
        <v>0</v>
      </c>
      <c r="I24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24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4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0" spans="2:11" x14ac:dyDescent="0.3">
      <c r="B2500" s="29">
        <v>44217</v>
      </c>
      <c r="C2500" s="34">
        <v>44217.916666666664</v>
      </c>
      <c r="D2500" s="31">
        <v>0.54</v>
      </c>
      <c r="E2500" s="15"/>
      <c r="F2500" s="15"/>
      <c r="G2500" s="36" t="str">
        <f>TEXT(UsageTable[[#This Row],[Time]],"mm-dd")</f>
        <v>01-21</v>
      </c>
      <c r="H2500" s="36" t="b" cm="1">
        <f t="array" ref="H2500">OR(WEEKDAY(UsageTable[[#This Row],[Time]])={1,7},NOT(ISERROR(VLOOKUP(DATE(YEAR(UsageTable[[#This Row],[Time]]),MONTH(UsageTable[[#This Row],[Time]]),DAY(UsageTable[[#This Row],[Time]])),Holidays[Date],1,FALSE()))))</f>
        <v>0</v>
      </c>
      <c r="I25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25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1" spans="2:11" x14ac:dyDescent="0.3">
      <c r="B2501" s="26">
        <v>44217</v>
      </c>
      <c r="C2501" s="33">
        <v>44217.958333333336</v>
      </c>
      <c r="D2501" s="28">
        <v>1.1299999999999999</v>
      </c>
      <c r="E2501" s="15"/>
      <c r="F2501" s="15"/>
      <c r="G2501" s="36" t="str">
        <f>TEXT(UsageTable[[#This Row],[Time]],"mm-dd")</f>
        <v>01-21</v>
      </c>
      <c r="H2501" s="36" t="b" cm="1">
        <f t="array" ref="H2501">OR(WEEKDAY(UsageTable[[#This Row],[Time]])={1,7},NOT(ISERROR(VLOOKUP(DATE(YEAR(UsageTable[[#This Row],[Time]]),MONTH(UsageTable[[#This Row],[Time]]),DAY(UsageTable[[#This Row],[Time]])),Holidays[Date],1,FALSE()))))</f>
        <v>0</v>
      </c>
      <c r="I25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25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2" spans="2:11" x14ac:dyDescent="0.3">
      <c r="B2502" s="29">
        <v>44218</v>
      </c>
      <c r="C2502" s="34">
        <v>44218</v>
      </c>
      <c r="D2502" s="31">
        <v>0.53</v>
      </c>
      <c r="E2502" s="15"/>
      <c r="F2502" s="15"/>
      <c r="G2502" s="36" t="str">
        <f>TEXT(UsageTable[[#This Row],[Time]],"mm-dd")</f>
        <v>01-22</v>
      </c>
      <c r="H2502" s="36" t="b" cm="1">
        <f t="array" ref="H2502">OR(WEEKDAY(UsageTable[[#This Row],[Time]])={1,7},NOT(ISERROR(VLOOKUP(DATE(YEAR(UsageTable[[#This Row],[Time]]),MONTH(UsageTable[[#This Row],[Time]]),DAY(UsageTable[[#This Row],[Time]])),Holidays[Date],1,FALSE()))))</f>
        <v>0</v>
      </c>
      <c r="I25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25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3" spans="2:11" x14ac:dyDescent="0.3">
      <c r="B2503" s="26">
        <v>44218</v>
      </c>
      <c r="C2503" s="33">
        <v>44218.041666666664</v>
      </c>
      <c r="D2503" s="28">
        <v>0.81</v>
      </c>
      <c r="E2503" s="15"/>
      <c r="F2503" s="15"/>
      <c r="G2503" s="36" t="str">
        <f>TEXT(UsageTable[[#This Row],[Time]],"mm-dd")</f>
        <v>01-22</v>
      </c>
      <c r="H2503" s="36" t="b" cm="1">
        <f t="array" ref="H2503">OR(WEEKDAY(UsageTable[[#This Row],[Time]])={1,7},NOT(ISERROR(VLOOKUP(DATE(YEAR(UsageTable[[#This Row],[Time]]),MONTH(UsageTable[[#This Row],[Time]]),DAY(UsageTable[[#This Row],[Time]])),Holidays[Date],1,FALSE()))))</f>
        <v>0</v>
      </c>
      <c r="I25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25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4" spans="2:11" x14ac:dyDescent="0.3">
      <c r="B2504" s="29">
        <v>44218</v>
      </c>
      <c r="C2504" s="34">
        <v>44218.083333333336</v>
      </c>
      <c r="D2504" s="31">
        <v>0.4</v>
      </c>
      <c r="E2504" s="15"/>
      <c r="F2504" s="15"/>
      <c r="G2504" s="36" t="str">
        <f>TEXT(UsageTable[[#This Row],[Time]],"mm-dd")</f>
        <v>01-22</v>
      </c>
      <c r="H2504" s="36" t="b" cm="1">
        <f t="array" ref="H2504">OR(WEEKDAY(UsageTable[[#This Row],[Time]])={1,7},NOT(ISERROR(VLOOKUP(DATE(YEAR(UsageTable[[#This Row],[Time]]),MONTH(UsageTable[[#This Row],[Time]]),DAY(UsageTable[[#This Row],[Time]])),Holidays[Date],1,FALSE()))))</f>
        <v>0</v>
      </c>
      <c r="I25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5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5" spans="2:11" x14ac:dyDescent="0.3">
      <c r="B2505" s="26">
        <v>44218</v>
      </c>
      <c r="C2505" s="33">
        <v>44218.125</v>
      </c>
      <c r="D2505" s="28">
        <v>0.34</v>
      </c>
      <c r="E2505" s="15"/>
      <c r="F2505" s="15"/>
      <c r="G2505" s="36" t="str">
        <f>TEXT(UsageTable[[#This Row],[Time]],"mm-dd")</f>
        <v>01-22</v>
      </c>
      <c r="H2505" s="36" t="b" cm="1">
        <f t="array" ref="H2505">OR(WEEKDAY(UsageTable[[#This Row],[Time]])={1,7},NOT(ISERROR(VLOOKUP(DATE(YEAR(UsageTable[[#This Row],[Time]]),MONTH(UsageTable[[#This Row],[Time]]),DAY(UsageTable[[#This Row],[Time]])),Holidays[Date],1,FALSE()))))</f>
        <v>0</v>
      </c>
      <c r="I25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5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6" spans="2:11" x14ac:dyDescent="0.3">
      <c r="B2506" s="29">
        <v>44218</v>
      </c>
      <c r="C2506" s="34">
        <v>44218.166666666664</v>
      </c>
      <c r="D2506" s="31">
        <v>0.79</v>
      </c>
      <c r="E2506" s="15"/>
      <c r="F2506" s="15"/>
      <c r="G2506" s="36" t="str">
        <f>TEXT(UsageTable[[#This Row],[Time]],"mm-dd")</f>
        <v>01-22</v>
      </c>
      <c r="H2506" s="36" t="b" cm="1">
        <f t="array" ref="H2506">OR(WEEKDAY(UsageTable[[#This Row],[Time]])={1,7},NOT(ISERROR(VLOOKUP(DATE(YEAR(UsageTable[[#This Row],[Time]]),MONTH(UsageTable[[#This Row],[Time]]),DAY(UsageTable[[#This Row],[Time]])),Holidays[Date],1,FALSE()))))</f>
        <v>0</v>
      </c>
      <c r="I25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5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7" spans="2:11" x14ac:dyDescent="0.3">
      <c r="B2507" s="26">
        <v>44218</v>
      </c>
      <c r="C2507" s="33">
        <v>44218.208333333336</v>
      </c>
      <c r="D2507" s="28">
        <v>0.82</v>
      </c>
      <c r="E2507" s="15"/>
      <c r="F2507" s="15"/>
      <c r="G2507" s="36" t="str">
        <f>TEXT(UsageTable[[#This Row],[Time]],"mm-dd")</f>
        <v>01-22</v>
      </c>
      <c r="H2507" s="36" t="b" cm="1">
        <f t="array" ref="H2507">OR(WEEKDAY(UsageTable[[#This Row],[Time]])={1,7},NOT(ISERROR(VLOOKUP(DATE(YEAR(UsageTable[[#This Row],[Time]]),MONTH(UsageTable[[#This Row],[Time]]),DAY(UsageTable[[#This Row],[Time]])),Holidays[Date],1,FALSE()))))</f>
        <v>0</v>
      </c>
      <c r="I25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25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8" spans="2:11" x14ac:dyDescent="0.3">
      <c r="B2508" s="29">
        <v>44218</v>
      </c>
      <c r="C2508" s="34">
        <v>44218.25</v>
      </c>
      <c r="D2508" s="31">
        <v>1.22</v>
      </c>
      <c r="E2508" s="15"/>
      <c r="F2508" s="15"/>
      <c r="G2508" s="36" t="str">
        <f>TEXT(UsageTable[[#This Row],[Time]],"mm-dd")</f>
        <v>01-22</v>
      </c>
      <c r="H2508" s="36" t="b" cm="1">
        <f t="array" ref="H2508">OR(WEEKDAY(UsageTable[[#This Row],[Time]])={1,7},NOT(ISERROR(VLOOKUP(DATE(YEAR(UsageTable[[#This Row],[Time]]),MONTH(UsageTable[[#This Row],[Time]]),DAY(UsageTable[[#This Row],[Time]])),Holidays[Date],1,FALSE()))))</f>
        <v>0</v>
      </c>
      <c r="I25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25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09" spans="2:11" x14ac:dyDescent="0.3">
      <c r="B2509" s="26">
        <v>44218</v>
      </c>
      <c r="C2509" s="33">
        <v>44218.291666666664</v>
      </c>
      <c r="D2509" s="28">
        <v>2.77</v>
      </c>
      <c r="E2509" s="15"/>
      <c r="F2509" s="15"/>
      <c r="G2509" s="36" t="str">
        <f>TEXT(UsageTable[[#This Row],[Time]],"mm-dd")</f>
        <v>01-22</v>
      </c>
      <c r="H2509" s="36" t="b" cm="1">
        <f t="array" ref="H2509">OR(WEEKDAY(UsageTable[[#This Row],[Time]])={1,7},NOT(ISERROR(VLOOKUP(DATE(YEAR(UsageTable[[#This Row],[Time]]),MONTH(UsageTable[[#This Row],[Time]]),DAY(UsageTable[[#This Row],[Time]])),Holidays[Date],1,FALSE()))))</f>
        <v>0</v>
      </c>
      <c r="I25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2.77</v>
      </c>
    </row>
    <row r="2510" spans="2:11" x14ac:dyDescent="0.3">
      <c r="B2510" s="29">
        <v>44218</v>
      </c>
      <c r="C2510" s="34">
        <v>44218.333333333336</v>
      </c>
      <c r="D2510" s="31">
        <v>4.3899999999999997</v>
      </c>
      <c r="E2510" s="15"/>
      <c r="F2510" s="15"/>
      <c r="G2510" s="36" t="str">
        <f>TEXT(UsageTable[[#This Row],[Time]],"mm-dd")</f>
        <v>01-22</v>
      </c>
      <c r="H2510" s="36" t="b" cm="1">
        <f t="array" ref="H2510">OR(WEEKDAY(UsageTable[[#This Row],[Time]])={1,7},NOT(ISERROR(VLOOKUP(DATE(YEAR(UsageTable[[#This Row],[Time]]),MONTH(UsageTable[[#This Row],[Time]]),DAY(UsageTable[[#This Row],[Time]])),Holidays[Date],1,FALSE()))))</f>
        <v>0</v>
      </c>
      <c r="I25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4.3899999999999997</v>
      </c>
    </row>
    <row r="2511" spans="2:11" x14ac:dyDescent="0.3">
      <c r="B2511" s="26">
        <v>44218</v>
      </c>
      <c r="C2511" s="33">
        <v>44218.375</v>
      </c>
      <c r="D2511" s="28">
        <v>2.1800000000000002</v>
      </c>
      <c r="E2511" s="15"/>
      <c r="F2511" s="15"/>
      <c r="G2511" s="36" t="str">
        <f>TEXT(UsageTable[[#This Row],[Time]],"mm-dd")</f>
        <v>01-22</v>
      </c>
      <c r="H2511" s="36" t="b" cm="1">
        <f t="array" ref="H2511">OR(WEEKDAY(UsageTable[[#This Row],[Time]])={1,7},NOT(ISERROR(VLOOKUP(DATE(YEAR(UsageTable[[#This Row],[Time]]),MONTH(UsageTable[[#This Row],[Time]]),DAY(UsageTable[[#This Row],[Time]])),Holidays[Date],1,FALSE()))))</f>
        <v>0</v>
      </c>
      <c r="I25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2.1800000000000002</v>
      </c>
    </row>
    <row r="2512" spans="2:11" x14ac:dyDescent="0.3">
      <c r="B2512" s="29">
        <v>44218</v>
      </c>
      <c r="C2512" s="34">
        <v>44218.416666666664</v>
      </c>
      <c r="D2512" s="31">
        <v>2.21</v>
      </c>
      <c r="E2512" s="15"/>
      <c r="F2512" s="15"/>
      <c r="G2512" s="36" t="str">
        <f>TEXT(UsageTable[[#This Row],[Time]],"mm-dd")</f>
        <v>01-22</v>
      </c>
      <c r="H2512" s="36" t="b" cm="1">
        <f t="array" ref="H2512">OR(WEEKDAY(UsageTable[[#This Row],[Time]])={1,7},NOT(ISERROR(VLOOKUP(DATE(YEAR(UsageTable[[#This Row],[Time]]),MONTH(UsageTable[[#This Row],[Time]]),DAY(UsageTable[[#This Row],[Time]])),Holidays[Date],1,FALSE()))))</f>
        <v>0</v>
      </c>
      <c r="I25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2513" spans="2:11" x14ac:dyDescent="0.3">
      <c r="B2513" s="26">
        <v>44218</v>
      </c>
      <c r="C2513" s="33">
        <v>44218.458333333336</v>
      </c>
      <c r="D2513" s="28">
        <v>1.66</v>
      </c>
      <c r="E2513" s="15"/>
      <c r="F2513" s="15"/>
      <c r="G2513" s="36" t="str">
        <f>TEXT(UsageTable[[#This Row],[Time]],"mm-dd")</f>
        <v>01-22</v>
      </c>
      <c r="H2513" s="36" t="b" cm="1">
        <f t="array" ref="H2513">OR(WEEKDAY(UsageTable[[#This Row],[Time]])={1,7},NOT(ISERROR(VLOOKUP(DATE(YEAR(UsageTable[[#This Row],[Time]]),MONTH(UsageTable[[#This Row],[Time]]),DAY(UsageTable[[#This Row],[Time]])),Holidays[Date],1,FALSE()))))</f>
        <v>0</v>
      </c>
      <c r="I25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25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4" spans="2:11" x14ac:dyDescent="0.3">
      <c r="B2514" s="29">
        <v>44218</v>
      </c>
      <c r="C2514" s="34">
        <v>44218.5</v>
      </c>
      <c r="D2514" s="31">
        <v>2.12</v>
      </c>
      <c r="E2514" s="15"/>
      <c r="F2514" s="15"/>
      <c r="G2514" s="36" t="str">
        <f>TEXT(UsageTable[[#This Row],[Time]],"mm-dd")</f>
        <v>01-22</v>
      </c>
      <c r="H2514" s="36" t="b" cm="1">
        <f t="array" ref="H2514">OR(WEEKDAY(UsageTable[[#This Row],[Time]])={1,7},NOT(ISERROR(VLOOKUP(DATE(YEAR(UsageTable[[#This Row],[Time]]),MONTH(UsageTable[[#This Row],[Time]]),DAY(UsageTable[[#This Row],[Time]])),Holidays[Date],1,FALSE()))))</f>
        <v>0</v>
      </c>
      <c r="I25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2.12</v>
      </c>
      <c r="K25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5" spans="2:11" x14ac:dyDescent="0.3">
      <c r="B2515" s="26">
        <v>44218</v>
      </c>
      <c r="C2515" s="33">
        <v>44218.541666666664</v>
      </c>
      <c r="D2515" s="28">
        <v>1.05</v>
      </c>
      <c r="E2515" s="15"/>
      <c r="F2515" s="15"/>
      <c r="G2515" s="36" t="str">
        <f>TEXT(UsageTable[[#This Row],[Time]],"mm-dd")</f>
        <v>01-22</v>
      </c>
      <c r="H2515" s="36" t="b" cm="1">
        <f t="array" ref="H2515">OR(WEEKDAY(UsageTable[[#This Row],[Time]])={1,7},NOT(ISERROR(VLOOKUP(DATE(YEAR(UsageTable[[#This Row],[Time]]),MONTH(UsageTable[[#This Row],[Time]]),DAY(UsageTable[[#This Row],[Time]])),Holidays[Date],1,FALSE()))))</f>
        <v>0</v>
      </c>
      <c r="I25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1.05</v>
      </c>
      <c r="K25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6" spans="2:11" x14ac:dyDescent="0.3">
      <c r="B2516" s="29">
        <v>44218</v>
      </c>
      <c r="C2516" s="34">
        <v>44218.583333333336</v>
      </c>
      <c r="D2516" s="31">
        <v>1.64</v>
      </c>
      <c r="E2516" s="15"/>
      <c r="F2516" s="15"/>
      <c r="G2516" s="36" t="str">
        <f>TEXT(UsageTable[[#This Row],[Time]],"mm-dd")</f>
        <v>01-22</v>
      </c>
      <c r="H2516" s="36" t="b" cm="1">
        <f t="array" ref="H2516">OR(WEEKDAY(UsageTable[[#This Row],[Time]])={1,7},NOT(ISERROR(VLOOKUP(DATE(YEAR(UsageTable[[#This Row],[Time]]),MONTH(UsageTable[[#This Row],[Time]]),DAY(UsageTable[[#This Row],[Time]])),Holidays[Date],1,FALSE()))))</f>
        <v>0</v>
      </c>
      <c r="I25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1.64</v>
      </c>
      <c r="K25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7" spans="2:11" x14ac:dyDescent="0.3">
      <c r="B2517" s="26">
        <v>44218</v>
      </c>
      <c r="C2517" s="33">
        <v>44218.625</v>
      </c>
      <c r="D2517" s="28">
        <v>1.54</v>
      </c>
      <c r="E2517" s="15"/>
      <c r="F2517" s="15"/>
      <c r="G2517" s="36" t="str">
        <f>TEXT(UsageTable[[#This Row],[Time]],"mm-dd")</f>
        <v>01-22</v>
      </c>
      <c r="H2517" s="36" t="b" cm="1">
        <f t="array" ref="H2517">OR(WEEKDAY(UsageTable[[#This Row],[Time]])={1,7},NOT(ISERROR(VLOOKUP(DATE(YEAR(UsageTable[[#This Row],[Time]]),MONTH(UsageTable[[#This Row],[Time]]),DAY(UsageTable[[#This Row],[Time]])),Holidays[Date],1,FALSE()))))</f>
        <v>0</v>
      </c>
      <c r="I25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1.54</v>
      </c>
      <c r="K25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8" spans="2:11" x14ac:dyDescent="0.3">
      <c r="B2518" s="29">
        <v>44218</v>
      </c>
      <c r="C2518" s="34">
        <v>44218.666666666664</v>
      </c>
      <c r="D2518" s="31">
        <v>1.54</v>
      </c>
      <c r="E2518" s="15"/>
      <c r="F2518" s="15"/>
      <c r="G2518" s="36" t="str">
        <f>TEXT(UsageTable[[#This Row],[Time]],"mm-dd")</f>
        <v>01-22</v>
      </c>
      <c r="H2518" s="36" t="b" cm="1">
        <f t="array" ref="H2518">OR(WEEKDAY(UsageTable[[#This Row],[Time]])={1,7},NOT(ISERROR(VLOOKUP(DATE(YEAR(UsageTable[[#This Row],[Time]]),MONTH(UsageTable[[#This Row],[Time]]),DAY(UsageTable[[#This Row],[Time]])),Holidays[Date],1,FALSE()))))</f>
        <v>0</v>
      </c>
      <c r="I25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1.54</v>
      </c>
      <c r="K25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19" spans="2:11" x14ac:dyDescent="0.3">
      <c r="B2519" s="26">
        <v>44218</v>
      </c>
      <c r="C2519" s="33">
        <v>44218.708333333336</v>
      </c>
      <c r="D2519" s="28">
        <v>2.76</v>
      </c>
      <c r="E2519" s="15"/>
      <c r="F2519" s="15"/>
      <c r="G2519" s="36" t="str">
        <f>TEXT(UsageTable[[#This Row],[Time]],"mm-dd")</f>
        <v>01-22</v>
      </c>
      <c r="H2519" s="36" t="b" cm="1">
        <f t="array" ref="H2519">OR(WEEKDAY(UsageTable[[#This Row],[Time]])={1,7},NOT(ISERROR(VLOOKUP(DATE(YEAR(UsageTable[[#This Row],[Time]]),MONTH(UsageTable[[#This Row],[Time]]),DAY(UsageTable[[#This Row],[Time]])),Holidays[Date],1,FALSE()))))</f>
        <v>0</v>
      </c>
      <c r="I25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2520" spans="2:11" x14ac:dyDescent="0.3">
      <c r="B2520" s="29">
        <v>44218</v>
      </c>
      <c r="C2520" s="34">
        <v>44218.75</v>
      </c>
      <c r="D2520" s="31">
        <v>2.98</v>
      </c>
      <c r="E2520" s="15"/>
      <c r="F2520" s="15"/>
      <c r="G2520" s="36" t="str">
        <f>TEXT(UsageTable[[#This Row],[Time]],"mm-dd")</f>
        <v>01-22</v>
      </c>
      <c r="H2520" s="36" t="b" cm="1">
        <f t="array" ref="H2520">OR(WEEKDAY(UsageTable[[#This Row],[Time]])={1,7},NOT(ISERROR(VLOOKUP(DATE(YEAR(UsageTable[[#This Row],[Time]]),MONTH(UsageTable[[#This Row],[Time]]),DAY(UsageTable[[#This Row],[Time]])),Holidays[Date],1,FALSE()))))</f>
        <v>0</v>
      </c>
      <c r="I25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2.98</v>
      </c>
    </row>
    <row r="2521" spans="2:11" x14ac:dyDescent="0.3">
      <c r="B2521" s="26">
        <v>44218</v>
      </c>
      <c r="C2521" s="33">
        <v>44218.791666666664</v>
      </c>
      <c r="D2521" s="28">
        <v>1.91</v>
      </c>
      <c r="E2521" s="15"/>
      <c r="F2521" s="15"/>
      <c r="G2521" s="36" t="str">
        <f>TEXT(UsageTable[[#This Row],[Time]],"mm-dd")</f>
        <v>01-22</v>
      </c>
      <c r="H2521" s="36" t="b" cm="1">
        <f t="array" ref="H2521">OR(WEEKDAY(UsageTable[[#This Row],[Time]])={1,7},NOT(ISERROR(VLOOKUP(DATE(YEAR(UsageTable[[#This Row],[Time]]),MONTH(UsageTable[[#This Row],[Time]]),DAY(UsageTable[[#This Row],[Time]])),Holidays[Date],1,FALSE()))))</f>
        <v>0</v>
      </c>
      <c r="I25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1.91</v>
      </c>
      <c r="J25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2" spans="2:11" x14ac:dyDescent="0.3">
      <c r="B2522" s="29">
        <v>44218</v>
      </c>
      <c r="C2522" s="34">
        <v>44218.833333333336</v>
      </c>
      <c r="D2522" s="31">
        <v>1.1299999999999999</v>
      </c>
      <c r="E2522" s="15"/>
      <c r="F2522" s="15"/>
      <c r="G2522" s="36" t="str">
        <f>TEXT(UsageTable[[#This Row],[Time]],"mm-dd")</f>
        <v>01-22</v>
      </c>
      <c r="H2522" s="36" t="b" cm="1">
        <f t="array" ref="H2522">OR(WEEKDAY(UsageTable[[#This Row],[Time]])={1,7},NOT(ISERROR(VLOOKUP(DATE(YEAR(UsageTable[[#This Row],[Time]]),MONTH(UsageTable[[#This Row],[Time]]),DAY(UsageTable[[#This Row],[Time]])),Holidays[Date],1,FALSE()))))</f>
        <v>0</v>
      </c>
      <c r="I25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25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3" spans="2:11" x14ac:dyDescent="0.3">
      <c r="B2523" s="26">
        <v>44218</v>
      </c>
      <c r="C2523" s="33">
        <v>44218.875</v>
      </c>
      <c r="D2523" s="28">
        <v>0.46</v>
      </c>
      <c r="E2523" s="15"/>
      <c r="F2523" s="15"/>
      <c r="G2523" s="36" t="str">
        <f>TEXT(UsageTable[[#This Row],[Time]],"mm-dd")</f>
        <v>01-22</v>
      </c>
      <c r="H2523" s="36" t="b" cm="1">
        <f t="array" ref="H2523">OR(WEEKDAY(UsageTable[[#This Row],[Time]])={1,7},NOT(ISERROR(VLOOKUP(DATE(YEAR(UsageTable[[#This Row],[Time]]),MONTH(UsageTable[[#This Row],[Time]]),DAY(UsageTable[[#This Row],[Time]])),Holidays[Date],1,FALSE()))))</f>
        <v>0</v>
      </c>
      <c r="I25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25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4" spans="2:11" x14ac:dyDescent="0.3">
      <c r="B2524" s="29">
        <v>44218</v>
      </c>
      <c r="C2524" s="34">
        <v>44218.916666666664</v>
      </c>
      <c r="D2524" s="31">
        <v>0.56000000000000005</v>
      </c>
      <c r="E2524" s="15"/>
      <c r="F2524" s="15"/>
      <c r="G2524" s="36" t="str">
        <f>TEXT(UsageTable[[#This Row],[Time]],"mm-dd")</f>
        <v>01-22</v>
      </c>
      <c r="H2524" s="36" t="b" cm="1">
        <f t="array" ref="H2524">OR(WEEKDAY(UsageTable[[#This Row],[Time]])={1,7},NOT(ISERROR(VLOOKUP(DATE(YEAR(UsageTable[[#This Row],[Time]]),MONTH(UsageTable[[#This Row],[Time]]),DAY(UsageTable[[#This Row],[Time]])),Holidays[Date],1,FALSE()))))</f>
        <v>0</v>
      </c>
      <c r="I25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5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5" spans="2:11" x14ac:dyDescent="0.3">
      <c r="B2525" s="26">
        <v>44218</v>
      </c>
      <c r="C2525" s="33">
        <v>44218.958333333336</v>
      </c>
      <c r="D2525" s="28">
        <v>2.5299999999999998</v>
      </c>
      <c r="E2525" s="15"/>
      <c r="F2525" s="15"/>
      <c r="G2525" s="36" t="str">
        <f>TEXT(UsageTable[[#This Row],[Time]],"mm-dd")</f>
        <v>01-22</v>
      </c>
      <c r="H2525" s="36" t="b" cm="1">
        <f t="array" ref="H2525">OR(WEEKDAY(UsageTable[[#This Row],[Time]])={1,7},NOT(ISERROR(VLOOKUP(DATE(YEAR(UsageTable[[#This Row],[Time]]),MONTH(UsageTable[[#This Row],[Time]]),DAY(UsageTable[[#This Row],[Time]])),Holidays[Date],1,FALSE()))))</f>
        <v>0</v>
      </c>
      <c r="I25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2.5299999999999998</v>
      </c>
      <c r="J25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6" spans="2:11" x14ac:dyDescent="0.3">
      <c r="B2526" s="29">
        <v>44219</v>
      </c>
      <c r="C2526" s="34">
        <v>44219</v>
      </c>
      <c r="D2526" s="31">
        <v>5.0599999999999996</v>
      </c>
      <c r="E2526" s="15"/>
      <c r="F2526" s="15"/>
      <c r="G2526" s="36" t="str">
        <f>TEXT(UsageTable[[#This Row],[Time]],"mm-dd")</f>
        <v>01-23</v>
      </c>
      <c r="H2526" s="36" t="b" cm="1">
        <f t="array" ref="H2526">OR(WEEKDAY(UsageTable[[#This Row],[Time]])={1,7},NOT(ISERROR(VLOOKUP(DATE(YEAR(UsageTable[[#This Row],[Time]]),MONTH(UsageTable[[#This Row],[Time]]),DAY(UsageTable[[#This Row],[Time]])),Holidays[Date],1,FALSE()))))</f>
        <v>1</v>
      </c>
      <c r="I25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5.0599999999999996</v>
      </c>
      <c r="J25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7" spans="2:11" x14ac:dyDescent="0.3">
      <c r="B2527" s="26">
        <v>44219</v>
      </c>
      <c r="C2527" s="33">
        <v>44219.041666666664</v>
      </c>
      <c r="D2527" s="28">
        <v>2.2400000000000002</v>
      </c>
      <c r="E2527" s="15"/>
      <c r="F2527" s="15"/>
      <c r="G2527" s="36" t="str">
        <f>TEXT(UsageTable[[#This Row],[Time]],"mm-dd")</f>
        <v>01-23</v>
      </c>
      <c r="H2527" s="36" t="b" cm="1">
        <f t="array" ref="H2527">OR(WEEKDAY(UsageTable[[#This Row],[Time]])={1,7},NOT(ISERROR(VLOOKUP(DATE(YEAR(UsageTable[[#This Row],[Time]]),MONTH(UsageTable[[#This Row],[Time]]),DAY(UsageTable[[#This Row],[Time]])),Holidays[Date],1,FALSE()))))</f>
        <v>1</v>
      </c>
      <c r="I25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2.2400000000000002</v>
      </c>
      <c r="J25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8" spans="2:11" x14ac:dyDescent="0.3">
      <c r="B2528" s="29">
        <v>44219</v>
      </c>
      <c r="C2528" s="34">
        <v>44219.083333333336</v>
      </c>
      <c r="D2528" s="31">
        <v>1.06</v>
      </c>
      <c r="E2528" s="15"/>
      <c r="F2528" s="15"/>
      <c r="G2528" s="36" t="str">
        <f>TEXT(UsageTable[[#This Row],[Time]],"mm-dd")</f>
        <v>01-23</v>
      </c>
      <c r="H2528" s="36" t="b" cm="1">
        <f t="array" ref="H2528">OR(WEEKDAY(UsageTable[[#This Row],[Time]])={1,7},NOT(ISERROR(VLOOKUP(DATE(YEAR(UsageTable[[#This Row],[Time]]),MONTH(UsageTable[[#This Row],[Time]]),DAY(UsageTable[[#This Row],[Time]])),Holidays[Date],1,FALSE()))))</f>
        <v>1</v>
      </c>
      <c r="I25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25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29" spans="2:11" x14ac:dyDescent="0.3">
      <c r="B2529" s="26">
        <v>44219</v>
      </c>
      <c r="C2529" s="33">
        <v>44219.125</v>
      </c>
      <c r="D2529" s="28">
        <v>0.34</v>
      </c>
      <c r="E2529" s="15"/>
      <c r="F2529" s="15"/>
      <c r="G2529" s="36" t="str">
        <f>TEXT(UsageTable[[#This Row],[Time]],"mm-dd")</f>
        <v>01-23</v>
      </c>
      <c r="H2529" s="36" t="b" cm="1">
        <f t="array" ref="H2529">OR(WEEKDAY(UsageTable[[#This Row],[Time]])={1,7},NOT(ISERROR(VLOOKUP(DATE(YEAR(UsageTable[[#This Row],[Time]]),MONTH(UsageTable[[#This Row],[Time]]),DAY(UsageTable[[#This Row],[Time]])),Holidays[Date],1,FALSE()))))</f>
        <v>1</v>
      </c>
      <c r="I25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5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0" spans="2:11" x14ac:dyDescent="0.3">
      <c r="B2530" s="29">
        <v>44219</v>
      </c>
      <c r="C2530" s="34">
        <v>44219.166666666664</v>
      </c>
      <c r="D2530" s="31">
        <v>0.91</v>
      </c>
      <c r="E2530" s="15"/>
      <c r="F2530" s="15"/>
      <c r="G2530" s="36" t="str">
        <f>TEXT(UsageTable[[#This Row],[Time]],"mm-dd")</f>
        <v>01-23</v>
      </c>
      <c r="H2530" s="36" t="b" cm="1">
        <f t="array" ref="H2530">OR(WEEKDAY(UsageTable[[#This Row],[Time]])={1,7},NOT(ISERROR(VLOOKUP(DATE(YEAR(UsageTable[[#This Row],[Time]]),MONTH(UsageTable[[#This Row],[Time]]),DAY(UsageTable[[#This Row],[Time]])),Holidays[Date],1,FALSE()))))</f>
        <v>1</v>
      </c>
      <c r="I25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5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1" spans="2:11" x14ac:dyDescent="0.3">
      <c r="B2531" s="26">
        <v>44219</v>
      </c>
      <c r="C2531" s="33">
        <v>44219.208333333336</v>
      </c>
      <c r="D2531" s="28">
        <v>0.31</v>
      </c>
      <c r="E2531" s="15"/>
      <c r="F2531" s="15"/>
      <c r="G2531" s="36" t="str">
        <f>TEXT(UsageTable[[#This Row],[Time]],"mm-dd")</f>
        <v>01-23</v>
      </c>
      <c r="H2531" s="36" t="b" cm="1">
        <f t="array" ref="H2531">OR(WEEKDAY(UsageTable[[#This Row],[Time]])={1,7},NOT(ISERROR(VLOOKUP(DATE(YEAR(UsageTable[[#This Row],[Time]]),MONTH(UsageTable[[#This Row],[Time]]),DAY(UsageTable[[#This Row],[Time]])),Holidays[Date],1,FALSE()))))</f>
        <v>1</v>
      </c>
      <c r="I25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5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2" spans="2:11" x14ac:dyDescent="0.3">
      <c r="B2532" s="29">
        <v>44219</v>
      </c>
      <c r="C2532" s="34">
        <v>44219.25</v>
      </c>
      <c r="D2532" s="31">
        <v>1.1499999999999999</v>
      </c>
      <c r="E2532" s="15"/>
      <c r="F2532" s="15"/>
      <c r="G2532" s="36" t="str">
        <f>TEXT(UsageTable[[#This Row],[Time]],"mm-dd")</f>
        <v>01-23</v>
      </c>
      <c r="H2532" s="36" t="b" cm="1">
        <f t="array" ref="H2532">OR(WEEKDAY(UsageTable[[#This Row],[Time]])={1,7},NOT(ISERROR(VLOOKUP(DATE(YEAR(UsageTable[[#This Row],[Time]]),MONTH(UsageTable[[#This Row],[Time]]),DAY(UsageTable[[#This Row],[Time]])),Holidays[Date],1,FALSE()))))</f>
        <v>1</v>
      </c>
      <c r="I25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1.1499999999999999</v>
      </c>
      <c r="J25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3" spans="2:11" x14ac:dyDescent="0.3">
      <c r="B2533" s="26">
        <v>44219</v>
      </c>
      <c r="C2533" s="33">
        <v>44219.291666666664</v>
      </c>
      <c r="D2533" s="28">
        <v>2.19</v>
      </c>
      <c r="E2533" s="15"/>
      <c r="F2533" s="15"/>
      <c r="G2533" s="36" t="str">
        <f>TEXT(UsageTable[[#This Row],[Time]],"mm-dd")</f>
        <v>01-23</v>
      </c>
      <c r="H2533" s="36" t="b" cm="1">
        <f t="array" ref="H2533">OR(WEEKDAY(UsageTable[[#This Row],[Time]])={1,7},NOT(ISERROR(VLOOKUP(DATE(YEAR(UsageTable[[#This Row],[Time]]),MONTH(UsageTable[[#This Row],[Time]]),DAY(UsageTable[[#This Row],[Time]])),Holidays[Date],1,FALSE()))))</f>
        <v>1</v>
      </c>
      <c r="I25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25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4" spans="2:11" x14ac:dyDescent="0.3">
      <c r="B2534" s="29">
        <v>44219</v>
      </c>
      <c r="C2534" s="34">
        <v>44219.333333333336</v>
      </c>
      <c r="D2534" s="31">
        <v>1.87</v>
      </c>
      <c r="E2534" s="15"/>
      <c r="F2534" s="15"/>
      <c r="G2534" s="36" t="str">
        <f>TEXT(UsageTable[[#This Row],[Time]],"mm-dd")</f>
        <v>01-23</v>
      </c>
      <c r="H2534" s="36" t="b" cm="1">
        <f t="array" ref="H2534">OR(WEEKDAY(UsageTable[[#This Row],[Time]])={1,7},NOT(ISERROR(VLOOKUP(DATE(YEAR(UsageTable[[#This Row],[Time]]),MONTH(UsageTable[[#This Row],[Time]]),DAY(UsageTable[[#This Row],[Time]])),Holidays[Date],1,FALSE()))))</f>
        <v>1</v>
      </c>
      <c r="I25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25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5" spans="2:11" x14ac:dyDescent="0.3">
      <c r="B2535" s="26">
        <v>44219</v>
      </c>
      <c r="C2535" s="33">
        <v>44219.375</v>
      </c>
      <c r="D2535" s="28">
        <v>5.34</v>
      </c>
      <c r="E2535" s="15"/>
      <c r="F2535" s="15"/>
      <c r="G2535" s="36" t="str">
        <f>TEXT(UsageTable[[#This Row],[Time]],"mm-dd")</f>
        <v>01-23</v>
      </c>
      <c r="H2535" s="36" t="b" cm="1">
        <f t="array" ref="H2535">OR(WEEKDAY(UsageTable[[#This Row],[Time]])={1,7},NOT(ISERROR(VLOOKUP(DATE(YEAR(UsageTable[[#This Row],[Time]]),MONTH(UsageTable[[#This Row],[Time]]),DAY(UsageTable[[#This Row],[Time]])),Holidays[Date],1,FALSE()))))</f>
        <v>1</v>
      </c>
      <c r="I25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5.34</v>
      </c>
      <c r="J25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6" spans="2:11" x14ac:dyDescent="0.3">
      <c r="B2536" s="29">
        <v>44219</v>
      </c>
      <c r="C2536" s="34">
        <v>44219.416666666664</v>
      </c>
      <c r="D2536" s="31">
        <v>1.71</v>
      </c>
      <c r="E2536" s="15"/>
      <c r="F2536" s="15"/>
      <c r="G2536" s="36" t="str">
        <f>TEXT(UsageTable[[#This Row],[Time]],"mm-dd")</f>
        <v>01-23</v>
      </c>
      <c r="H2536" s="36" t="b" cm="1">
        <f t="array" ref="H2536">OR(WEEKDAY(UsageTable[[#This Row],[Time]])={1,7},NOT(ISERROR(VLOOKUP(DATE(YEAR(UsageTable[[#This Row],[Time]]),MONTH(UsageTable[[#This Row],[Time]]),DAY(UsageTable[[#This Row],[Time]])),Holidays[Date],1,FALSE()))))</f>
        <v>1</v>
      </c>
      <c r="I25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25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7" spans="2:11" x14ac:dyDescent="0.3">
      <c r="B2537" s="26">
        <v>44219</v>
      </c>
      <c r="C2537" s="33">
        <v>44219.458333333336</v>
      </c>
      <c r="D2537" s="28">
        <v>2.0499999999999998</v>
      </c>
      <c r="E2537" s="15"/>
      <c r="F2537" s="15"/>
      <c r="G2537" s="36" t="str">
        <f>TEXT(UsageTable[[#This Row],[Time]],"mm-dd")</f>
        <v>01-23</v>
      </c>
      <c r="H2537" s="36" t="b" cm="1">
        <f t="array" ref="H2537">OR(WEEKDAY(UsageTable[[#This Row],[Time]])={1,7},NOT(ISERROR(VLOOKUP(DATE(YEAR(UsageTable[[#This Row],[Time]]),MONTH(UsageTable[[#This Row],[Time]]),DAY(UsageTable[[#This Row],[Time]])),Holidays[Date],1,FALSE()))))</f>
        <v>1</v>
      </c>
      <c r="I25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25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8" spans="2:11" x14ac:dyDescent="0.3">
      <c r="B2538" s="29">
        <v>44219</v>
      </c>
      <c r="C2538" s="34">
        <v>44219.5</v>
      </c>
      <c r="D2538" s="31">
        <v>2.56</v>
      </c>
      <c r="E2538" s="15"/>
      <c r="F2538" s="15"/>
      <c r="G2538" s="36" t="str">
        <f>TEXT(UsageTable[[#This Row],[Time]],"mm-dd")</f>
        <v>01-23</v>
      </c>
      <c r="H2538" s="36" t="b" cm="1">
        <f t="array" ref="H2538">OR(WEEKDAY(UsageTable[[#This Row],[Time]])={1,7},NOT(ISERROR(VLOOKUP(DATE(YEAR(UsageTable[[#This Row],[Time]]),MONTH(UsageTable[[#This Row],[Time]]),DAY(UsageTable[[#This Row],[Time]])),Holidays[Date],1,FALSE()))))</f>
        <v>1</v>
      </c>
      <c r="I25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2.56</v>
      </c>
      <c r="J25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39" spans="2:11" x14ac:dyDescent="0.3">
      <c r="B2539" s="26">
        <v>44219</v>
      </c>
      <c r="C2539" s="33">
        <v>44219.541666666664</v>
      </c>
      <c r="D2539" s="28">
        <v>2.73</v>
      </c>
      <c r="E2539" s="15"/>
      <c r="F2539" s="15"/>
      <c r="G2539" s="36" t="str">
        <f>TEXT(UsageTable[[#This Row],[Time]],"mm-dd")</f>
        <v>01-23</v>
      </c>
      <c r="H2539" s="36" t="b" cm="1">
        <f t="array" ref="H2539">OR(WEEKDAY(UsageTable[[#This Row],[Time]])={1,7},NOT(ISERROR(VLOOKUP(DATE(YEAR(UsageTable[[#This Row],[Time]]),MONTH(UsageTable[[#This Row],[Time]]),DAY(UsageTable[[#This Row],[Time]])),Holidays[Date],1,FALSE()))))</f>
        <v>1</v>
      </c>
      <c r="I25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2.73</v>
      </c>
      <c r="J25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0" spans="2:11" x14ac:dyDescent="0.3">
      <c r="B2540" s="29">
        <v>44219</v>
      </c>
      <c r="C2540" s="34">
        <v>44219.583333333336</v>
      </c>
      <c r="D2540" s="31">
        <v>3.27</v>
      </c>
      <c r="E2540" s="15"/>
      <c r="F2540" s="15"/>
      <c r="G2540" s="36" t="str">
        <f>TEXT(UsageTable[[#This Row],[Time]],"mm-dd")</f>
        <v>01-23</v>
      </c>
      <c r="H2540" s="36" t="b" cm="1">
        <f t="array" ref="H2540">OR(WEEKDAY(UsageTable[[#This Row],[Time]])={1,7},NOT(ISERROR(VLOOKUP(DATE(YEAR(UsageTable[[#This Row],[Time]]),MONTH(UsageTable[[#This Row],[Time]]),DAY(UsageTable[[#This Row],[Time]])),Holidays[Date],1,FALSE()))))</f>
        <v>1</v>
      </c>
      <c r="I25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3.27</v>
      </c>
      <c r="J25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1" spans="2:11" x14ac:dyDescent="0.3">
      <c r="B2541" s="26">
        <v>44219</v>
      </c>
      <c r="C2541" s="33">
        <v>44219.625</v>
      </c>
      <c r="D2541" s="28">
        <v>5.01</v>
      </c>
      <c r="E2541" s="15"/>
      <c r="F2541" s="15"/>
      <c r="G2541" s="36" t="str">
        <f>TEXT(UsageTable[[#This Row],[Time]],"mm-dd")</f>
        <v>01-23</v>
      </c>
      <c r="H2541" s="36" t="b" cm="1">
        <f t="array" ref="H2541">OR(WEEKDAY(UsageTable[[#This Row],[Time]])={1,7},NOT(ISERROR(VLOOKUP(DATE(YEAR(UsageTable[[#This Row],[Time]]),MONTH(UsageTable[[#This Row],[Time]]),DAY(UsageTable[[#This Row],[Time]])),Holidays[Date],1,FALSE()))))</f>
        <v>1</v>
      </c>
      <c r="I25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5.01</v>
      </c>
      <c r="J25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2" spans="2:11" x14ac:dyDescent="0.3">
      <c r="B2542" s="29">
        <v>44219</v>
      </c>
      <c r="C2542" s="34">
        <v>44219.666666666664</v>
      </c>
      <c r="D2542" s="31">
        <v>2.87</v>
      </c>
      <c r="E2542" s="15"/>
      <c r="F2542" s="15"/>
      <c r="G2542" s="36" t="str">
        <f>TEXT(UsageTable[[#This Row],[Time]],"mm-dd")</f>
        <v>01-23</v>
      </c>
      <c r="H2542" s="36" t="b" cm="1">
        <f t="array" ref="H2542">OR(WEEKDAY(UsageTable[[#This Row],[Time]])={1,7},NOT(ISERROR(VLOOKUP(DATE(YEAR(UsageTable[[#This Row],[Time]]),MONTH(UsageTable[[#This Row],[Time]]),DAY(UsageTable[[#This Row],[Time]])),Holidays[Date],1,FALSE()))))</f>
        <v>1</v>
      </c>
      <c r="I25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2.87</v>
      </c>
      <c r="J25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3" spans="2:11" x14ac:dyDescent="0.3">
      <c r="B2543" s="26">
        <v>44219</v>
      </c>
      <c r="C2543" s="33">
        <v>44219.708333333336</v>
      </c>
      <c r="D2543" s="28">
        <v>3.2</v>
      </c>
      <c r="E2543" s="15"/>
      <c r="F2543" s="15"/>
      <c r="G2543" s="36" t="str">
        <f>TEXT(UsageTable[[#This Row],[Time]],"mm-dd")</f>
        <v>01-23</v>
      </c>
      <c r="H2543" s="36" t="b" cm="1">
        <f t="array" ref="H2543">OR(WEEKDAY(UsageTable[[#This Row],[Time]])={1,7},NOT(ISERROR(VLOOKUP(DATE(YEAR(UsageTable[[#This Row],[Time]]),MONTH(UsageTable[[#This Row],[Time]]),DAY(UsageTable[[#This Row],[Time]])),Holidays[Date],1,FALSE()))))</f>
        <v>1</v>
      </c>
      <c r="I25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25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4" spans="2:11" x14ac:dyDescent="0.3">
      <c r="B2544" s="29">
        <v>44219</v>
      </c>
      <c r="C2544" s="34">
        <v>44219.75</v>
      </c>
      <c r="D2544" s="31">
        <v>3.08</v>
      </c>
      <c r="E2544" s="15"/>
      <c r="F2544" s="15"/>
      <c r="G2544" s="36" t="str">
        <f>TEXT(UsageTable[[#This Row],[Time]],"mm-dd")</f>
        <v>01-23</v>
      </c>
      <c r="H2544" s="36" t="b" cm="1">
        <f t="array" ref="H2544">OR(WEEKDAY(UsageTable[[#This Row],[Time]])={1,7},NOT(ISERROR(VLOOKUP(DATE(YEAR(UsageTable[[#This Row],[Time]]),MONTH(UsageTable[[#This Row],[Time]]),DAY(UsageTable[[#This Row],[Time]])),Holidays[Date],1,FALSE()))))</f>
        <v>1</v>
      </c>
      <c r="I25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3.08</v>
      </c>
      <c r="J25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5" spans="2:11" x14ac:dyDescent="0.3">
      <c r="B2545" s="26">
        <v>44219</v>
      </c>
      <c r="C2545" s="33">
        <v>44219.791666666664</v>
      </c>
      <c r="D2545" s="28">
        <v>1.68</v>
      </c>
      <c r="E2545" s="15"/>
      <c r="F2545" s="15"/>
      <c r="G2545" s="36" t="str">
        <f>TEXT(UsageTable[[#This Row],[Time]],"mm-dd")</f>
        <v>01-23</v>
      </c>
      <c r="H2545" s="36" t="b" cm="1">
        <f t="array" ref="H2545">OR(WEEKDAY(UsageTable[[#This Row],[Time]])={1,7},NOT(ISERROR(VLOOKUP(DATE(YEAR(UsageTable[[#This Row],[Time]]),MONTH(UsageTable[[#This Row],[Time]]),DAY(UsageTable[[#This Row],[Time]])),Holidays[Date],1,FALSE()))))</f>
        <v>1</v>
      </c>
      <c r="I25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25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6" spans="2:11" x14ac:dyDescent="0.3">
      <c r="B2546" s="29">
        <v>44219</v>
      </c>
      <c r="C2546" s="34">
        <v>44219.833333333336</v>
      </c>
      <c r="D2546" s="31">
        <v>1.44</v>
      </c>
      <c r="E2546" s="15"/>
      <c r="F2546" s="15"/>
      <c r="G2546" s="36" t="str">
        <f>TEXT(UsageTable[[#This Row],[Time]],"mm-dd")</f>
        <v>01-23</v>
      </c>
      <c r="H2546" s="36" t="b" cm="1">
        <f t="array" ref="H2546">OR(WEEKDAY(UsageTable[[#This Row],[Time]])={1,7},NOT(ISERROR(VLOOKUP(DATE(YEAR(UsageTable[[#This Row],[Time]]),MONTH(UsageTable[[#This Row],[Time]]),DAY(UsageTable[[#This Row],[Time]])),Holidays[Date],1,FALSE()))))</f>
        <v>1</v>
      </c>
      <c r="I25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25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7" spans="2:11" x14ac:dyDescent="0.3">
      <c r="B2547" s="26">
        <v>44219</v>
      </c>
      <c r="C2547" s="33">
        <v>44219.875</v>
      </c>
      <c r="D2547" s="28">
        <v>1</v>
      </c>
      <c r="E2547" s="15"/>
      <c r="F2547" s="15"/>
      <c r="G2547" s="36" t="str">
        <f>TEXT(UsageTable[[#This Row],[Time]],"mm-dd")</f>
        <v>01-23</v>
      </c>
      <c r="H2547" s="36" t="b" cm="1">
        <f t="array" ref="H2547">OR(WEEKDAY(UsageTable[[#This Row],[Time]])={1,7},NOT(ISERROR(VLOOKUP(DATE(YEAR(UsageTable[[#This Row],[Time]]),MONTH(UsageTable[[#This Row],[Time]]),DAY(UsageTable[[#This Row],[Time]])),Holidays[Date],1,FALSE()))))</f>
        <v>1</v>
      </c>
      <c r="I25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5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8" spans="2:11" x14ac:dyDescent="0.3">
      <c r="B2548" s="29">
        <v>44219</v>
      </c>
      <c r="C2548" s="34">
        <v>44219.916666666664</v>
      </c>
      <c r="D2548" s="31">
        <v>0.48</v>
      </c>
      <c r="E2548" s="15"/>
      <c r="F2548" s="15"/>
      <c r="G2548" s="36" t="str">
        <f>TEXT(UsageTable[[#This Row],[Time]],"mm-dd")</f>
        <v>01-23</v>
      </c>
      <c r="H2548" s="36" t="b" cm="1">
        <f t="array" ref="H2548">OR(WEEKDAY(UsageTable[[#This Row],[Time]])={1,7},NOT(ISERROR(VLOOKUP(DATE(YEAR(UsageTable[[#This Row],[Time]]),MONTH(UsageTable[[#This Row],[Time]]),DAY(UsageTable[[#This Row],[Time]])),Holidays[Date],1,FALSE()))))</f>
        <v>1</v>
      </c>
      <c r="I25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25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49" spans="2:11" x14ac:dyDescent="0.3">
      <c r="B2549" s="26">
        <v>44219</v>
      </c>
      <c r="C2549" s="33">
        <v>44219.958333333336</v>
      </c>
      <c r="D2549" s="28">
        <v>0.96</v>
      </c>
      <c r="E2549" s="15"/>
      <c r="F2549" s="15"/>
      <c r="G2549" s="36" t="str">
        <f>TEXT(UsageTable[[#This Row],[Time]],"mm-dd")</f>
        <v>01-23</v>
      </c>
      <c r="H2549" s="36" t="b" cm="1">
        <f t="array" ref="H2549">OR(WEEKDAY(UsageTable[[#This Row],[Time]])={1,7},NOT(ISERROR(VLOOKUP(DATE(YEAR(UsageTable[[#This Row],[Time]]),MONTH(UsageTable[[#This Row],[Time]]),DAY(UsageTable[[#This Row],[Time]])),Holidays[Date],1,FALSE()))))</f>
        <v>1</v>
      </c>
      <c r="I25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25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0" spans="2:11" x14ac:dyDescent="0.3">
      <c r="B2550" s="29">
        <v>44220</v>
      </c>
      <c r="C2550" s="34">
        <v>44220</v>
      </c>
      <c r="D2550" s="31">
        <v>1.0900000000000001</v>
      </c>
      <c r="E2550" s="15"/>
      <c r="F2550" s="15"/>
      <c r="G2550" s="36" t="str">
        <f>TEXT(UsageTable[[#This Row],[Time]],"mm-dd")</f>
        <v>01-24</v>
      </c>
      <c r="H2550" s="36" t="b" cm="1">
        <f t="array" ref="H2550">OR(WEEKDAY(UsageTable[[#This Row],[Time]])={1,7},NOT(ISERROR(VLOOKUP(DATE(YEAR(UsageTable[[#This Row],[Time]]),MONTH(UsageTable[[#This Row],[Time]]),DAY(UsageTable[[#This Row],[Time]])),Holidays[Date],1,FALSE()))))</f>
        <v>1</v>
      </c>
      <c r="I25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25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1" spans="2:11" x14ac:dyDescent="0.3">
      <c r="B2551" s="26">
        <v>44220</v>
      </c>
      <c r="C2551" s="33">
        <v>44220.041666666664</v>
      </c>
      <c r="D2551" s="28">
        <v>0.38</v>
      </c>
      <c r="E2551" s="15"/>
      <c r="F2551" s="15"/>
      <c r="G2551" s="36" t="str">
        <f>TEXT(UsageTable[[#This Row],[Time]],"mm-dd")</f>
        <v>01-24</v>
      </c>
      <c r="H2551" s="36" t="b" cm="1">
        <f t="array" ref="H2551">OR(WEEKDAY(UsageTable[[#This Row],[Time]])={1,7},NOT(ISERROR(VLOOKUP(DATE(YEAR(UsageTable[[#This Row],[Time]]),MONTH(UsageTable[[#This Row],[Time]]),DAY(UsageTable[[#This Row],[Time]])),Holidays[Date],1,FALSE()))))</f>
        <v>1</v>
      </c>
      <c r="I25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5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2" spans="2:11" x14ac:dyDescent="0.3">
      <c r="B2552" s="29">
        <v>44220</v>
      </c>
      <c r="C2552" s="34">
        <v>44220.083333333336</v>
      </c>
      <c r="D2552" s="31">
        <v>0.73</v>
      </c>
      <c r="E2552" s="15"/>
      <c r="F2552" s="15"/>
      <c r="G2552" s="36" t="str">
        <f>TEXT(UsageTable[[#This Row],[Time]],"mm-dd")</f>
        <v>01-24</v>
      </c>
      <c r="H2552" s="36" t="b" cm="1">
        <f t="array" ref="H2552">OR(WEEKDAY(UsageTable[[#This Row],[Time]])={1,7},NOT(ISERROR(VLOOKUP(DATE(YEAR(UsageTable[[#This Row],[Time]]),MONTH(UsageTable[[#This Row],[Time]]),DAY(UsageTable[[#This Row],[Time]])),Holidays[Date],1,FALSE()))))</f>
        <v>1</v>
      </c>
      <c r="I25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5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3" spans="2:11" x14ac:dyDescent="0.3">
      <c r="B2553" s="26">
        <v>44220</v>
      </c>
      <c r="C2553" s="33">
        <v>44220.125</v>
      </c>
      <c r="D2553" s="28">
        <v>0.4</v>
      </c>
      <c r="E2553" s="15"/>
      <c r="F2553" s="15"/>
      <c r="G2553" s="36" t="str">
        <f>TEXT(UsageTable[[#This Row],[Time]],"mm-dd")</f>
        <v>01-24</v>
      </c>
      <c r="H2553" s="36" t="b" cm="1">
        <f t="array" ref="H2553">OR(WEEKDAY(UsageTable[[#This Row],[Time]])={1,7},NOT(ISERROR(VLOOKUP(DATE(YEAR(UsageTable[[#This Row],[Time]]),MONTH(UsageTable[[#This Row],[Time]]),DAY(UsageTable[[#This Row],[Time]])),Holidays[Date],1,FALSE()))))</f>
        <v>1</v>
      </c>
      <c r="I25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5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4" spans="2:11" x14ac:dyDescent="0.3">
      <c r="B2554" s="29">
        <v>44220</v>
      </c>
      <c r="C2554" s="34">
        <v>44220.166666666664</v>
      </c>
      <c r="D2554" s="31">
        <v>0.31</v>
      </c>
      <c r="E2554" s="15"/>
      <c r="F2554" s="15"/>
      <c r="G2554" s="36" t="str">
        <f>TEXT(UsageTable[[#This Row],[Time]],"mm-dd")</f>
        <v>01-24</v>
      </c>
      <c r="H2554" s="36" t="b" cm="1">
        <f t="array" ref="H2554">OR(WEEKDAY(UsageTable[[#This Row],[Time]])={1,7},NOT(ISERROR(VLOOKUP(DATE(YEAR(UsageTable[[#This Row],[Time]]),MONTH(UsageTable[[#This Row],[Time]]),DAY(UsageTable[[#This Row],[Time]])),Holidays[Date],1,FALSE()))))</f>
        <v>1</v>
      </c>
      <c r="I25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5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5" spans="2:11" x14ac:dyDescent="0.3">
      <c r="B2555" s="26">
        <v>44220</v>
      </c>
      <c r="C2555" s="33">
        <v>44220.208333333336</v>
      </c>
      <c r="D2555" s="28">
        <v>0.79</v>
      </c>
      <c r="E2555" s="15"/>
      <c r="F2555" s="15"/>
      <c r="G2555" s="36" t="str">
        <f>TEXT(UsageTable[[#This Row],[Time]],"mm-dd")</f>
        <v>01-24</v>
      </c>
      <c r="H2555" s="36" t="b" cm="1">
        <f t="array" ref="H2555">OR(WEEKDAY(UsageTable[[#This Row],[Time]])={1,7},NOT(ISERROR(VLOOKUP(DATE(YEAR(UsageTable[[#This Row],[Time]]),MONTH(UsageTable[[#This Row],[Time]]),DAY(UsageTable[[#This Row],[Time]])),Holidays[Date],1,FALSE()))))</f>
        <v>1</v>
      </c>
      <c r="I25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25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6" spans="2:11" x14ac:dyDescent="0.3">
      <c r="B2556" s="29">
        <v>44220</v>
      </c>
      <c r="C2556" s="34">
        <v>44220.25</v>
      </c>
      <c r="D2556" s="31">
        <v>0.98</v>
      </c>
      <c r="E2556" s="15"/>
      <c r="F2556" s="15"/>
      <c r="G2556" s="36" t="str">
        <f>TEXT(UsageTable[[#This Row],[Time]],"mm-dd")</f>
        <v>01-24</v>
      </c>
      <c r="H2556" s="36" t="b" cm="1">
        <f t="array" ref="H2556">OR(WEEKDAY(UsageTable[[#This Row],[Time]])={1,7},NOT(ISERROR(VLOOKUP(DATE(YEAR(UsageTable[[#This Row],[Time]]),MONTH(UsageTable[[#This Row],[Time]]),DAY(UsageTable[[#This Row],[Time]])),Holidays[Date],1,FALSE()))))</f>
        <v>1</v>
      </c>
      <c r="I25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5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7" spans="2:11" x14ac:dyDescent="0.3">
      <c r="B2557" s="26">
        <v>44220</v>
      </c>
      <c r="C2557" s="33">
        <v>44220.291666666664</v>
      </c>
      <c r="D2557" s="28">
        <v>2.11</v>
      </c>
      <c r="E2557" s="15"/>
      <c r="F2557" s="15"/>
      <c r="G2557" s="36" t="str">
        <f>TEXT(UsageTable[[#This Row],[Time]],"mm-dd")</f>
        <v>01-24</v>
      </c>
      <c r="H2557" s="36" t="b" cm="1">
        <f t="array" ref="H2557">OR(WEEKDAY(UsageTable[[#This Row],[Time]])={1,7},NOT(ISERROR(VLOOKUP(DATE(YEAR(UsageTable[[#This Row],[Time]]),MONTH(UsageTable[[#This Row],[Time]]),DAY(UsageTable[[#This Row],[Time]])),Holidays[Date],1,FALSE()))))</f>
        <v>1</v>
      </c>
      <c r="I25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25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8" spans="2:11" x14ac:dyDescent="0.3">
      <c r="B2558" s="29">
        <v>44220</v>
      </c>
      <c r="C2558" s="34">
        <v>44220.333333333336</v>
      </c>
      <c r="D2558" s="31">
        <v>2.62</v>
      </c>
      <c r="E2558" s="15"/>
      <c r="F2558" s="15"/>
      <c r="G2558" s="36" t="str">
        <f>TEXT(UsageTable[[#This Row],[Time]],"mm-dd")</f>
        <v>01-24</v>
      </c>
      <c r="H2558" s="36" t="b" cm="1">
        <f t="array" ref="H2558">OR(WEEKDAY(UsageTable[[#This Row],[Time]])={1,7},NOT(ISERROR(VLOOKUP(DATE(YEAR(UsageTable[[#This Row],[Time]]),MONTH(UsageTable[[#This Row],[Time]]),DAY(UsageTable[[#This Row],[Time]])),Holidays[Date],1,FALSE()))))</f>
        <v>1</v>
      </c>
      <c r="I25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2.62</v>
      </c>
      <c r="J25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59" spans="2:11" x14ac:dyDescent="0.3">
      <c r="B2559" s="26">
        <v>44220</v>
      </c>
      <c r="C2559" s="33">
        <v>44220.375</v>
      </c>
      <c r="D2559" s="28">
        <v>3.08</v>
      </c>
      <c r="E2559" s="15"/>
      <c r="F2559" s="15"/>
      <c r="G2559" s="36" t="str">
        <f>TEXT(UsageTable[[#This Row],[Time]],"mm-dd")</f>
        <v>01-24</v>
      </c>
      <c r="H2559" s="36" t="b" cm="1">
        <f t="array" ref="H2559">OR(WEEKDAY(UsageTable[[#This Row],[Time]])={1,7},NOT(ISERROR(VLOOKUP(DATE(YEAR(UsageTable[[#This Row],[Time]]),MONTH(UsageTable[[#This Row],[Time]]),DAY(UsageTable[[#This Row],[Time]])),Holidays[Date],1,FALSE()))))</f>
        <v>1</v>
      </c>
      <c r="I25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3.08</v>
      </c>
      <c r="J25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0" spans="2:11" x14ac:dyDescent="0.3">
      <c r="B2560" s="29">
        <v>44220</v>
      </c>
      <c r="C2560" s="34">
        <v>44220.416666666664</v>
      </c>
      <c r="D2560" s="31">
        <v>2.4500000000000002</v>
      </c>
      <c r="E2560" s="15"/>
      <c r="F2560" s="15"/>
      <c r="G2560" s="36" t="str">
        <f>TEXT(UsageTable[[#This Row],[Time]],"mm-dd")</f>
        <v>01-24</v>
      </c>
      <c r="H2560" s="36" t="b" cm="1">
        <f t="array" ref="H2560">OR(WEEKDAY(UsageTable[[#This Row],[Time]])={1,7},NOT(ISERROR(VLOOKUP(DATE(YEAR(UsageTable[[#This Row],[Time]]),MONTH(UsageTable[[#This Row],[Time]]),DAY(UsageTable[[#This Row],[Time]])),Holidays[Date],1,FALSE()))))</f>
        <v>1</v>
      </c>
      <c r="I25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25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1" spans="2:11" x14ac:dyDescent="0.3">
      <c r="B2561" s="26">
        <v>44220</v>
      </c>
      <c r="C2561" s="33">
        <v>44220.458333333336</v>
      </c>
      <c r="D2561" s="28">
        <v>4.51</v>
      </c>
      <c r="E2561" s="15"/>
      <c r="F2561" s="15"/>
      <c r="G2561" s="36" t="str">
        <f>TEXT(UsageTable[[#This Row],[Time]],"mm-dd")</f>
        <v>01-24</v>
      </c>
      <c r="H2561" s="36" t="b" cm="1">
        <f t="array" ref="H2561">OR(WEEKDAY(UsageTable[[#This Row],[Time]])={1,7},NOT(ISERROR(VLOOKUP(DATE(YEAR(UsageTable[[#This Row],[Time]]),MONTH(UsageTable[[#This Row],[Time]]),DAY(UsageTable[[#This Row],[Time]])),Holidays[Date],1,FALSE()))))</f>
        <v>1</v>
      </c>
      <c r="I25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4.51</v>
      </c>
      <c r="J25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2" spans="2:11" x14ac:dyDescent="0.3">
      <c r="B2562" s="29">
        <v>44220</v>
      </c>
      <c r="C2562" s="34">
        <v>44220.5</v>
      </c>
      <c r="D2562" s="31">
        <v>2.52</v>
      </c>
      <c r="E2562" s="15"/>
      <c r="F2562" s="15"/>
      <c r="G2562" s="36" t="str">
        <f>TEXT(UsageTable[[#This Row],[Time]],"mm-dd")</f>
        <v>01-24</v>
      </c>
      <c r="H2562" s="36" t="b" cm="1">
        <f t="array" ref="H2562">OR(WEEKDAY(UsageTable[[#This Row],[Time]])={1,7},NOT(ISERROR(VLOOKUP(DATE(YEAR(UsageTable[[#This Row],[Time]]),MONTH(UsageTable[[#This Row],[Time]]),DAY(UsageTable[[#This Row],[Time]])),Holidays[Date],1,FALSE()))))</f>
        <v>1</v>
      </c>
      <c r="I25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25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3" spans="2:11" x14ac:dyDescent="0.3">
      <c r="B2563" s="26">
        <v>44220</v>
      </c>
      <c r="C2563" s="33">
        <v>44220.541666666664</v>
      </c>
      <c r="D2563" s="28">
        <v>1.08</v>
      </c>
      <c r="E2563" s="15"/>
      <c r="F2563" s="15"/>
      <c r="G2563" s="36" t="str">
        <f>TEXT(UsageTable[[#This Row],[Time]],"mm-dd")</f>
        <v>01-24</v>
      </c>
      <c r="H2563" s="36" t="b" cm="1">
        <f t="array" ref="H2563">OR(WEEKDAY(UsageTable[[#This Row],[Time]])={1,7},NOT(ISERROR(VLOOKUP(DATE(YEAR(UsageTable[[#This Row],[Time]]),MONTH(UsageTable[[#This Row],[Time]]),DAY(UsageTable[[#This Row],[Time]])),Holidays[Date],1,FALSE()))))</f>
        <v>1</v>
      </c>
      <c r="I25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25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4" spans="2:11" x14ac:dyDescent="0.3">
      <c r="B2564" s="29">
        <v>44220</v>
      </c>
      <c r="C2564" s="34">
        <v>44220.583333333336</v>
      </c>
      <c r="D2564" s="31">
        <v>2.13</v>
      </c>
      <c r="E2564" s="15"/>
      <c r="F2564" s="15"/>
      <c r="G2564" s="36" t="str">
        <f>TEXT(UsageTable[[#This Row],[Time]],"mm-dd")</f>
        <v>01-24</v>
      </c>
      <c r="H2564" s="36" t="b" cm="1">
        <f t="array" ref="H2564">OR(WEEKDAY(UsageTable[[#This Row],[Time]])={1,7},NOT(ISERROR(VLOOKUP(DATE(YEAR(UsageTable[[#This Row],[Time]]),MONTH(UsageTable[[#This Row],[Time]]),DAY(UsageTable[[#This Row],[Time]])),Holidays[Date],1,FALSE()))))</f>
        <v>1</v>
      </c>
      <c r="I25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25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5" spans="2:11" x14ac:dyDescent="0.3">
      <c r="B2565" s="26">
        <v>44220</v>
      </c>
      <c r="C2565" s="33">
        <v>44220.625</v>
      </c>
      <c r="D2565" s="28">
        <v>2.95</v>
      </c>
      <c r="E2565" s="15"/>
      <c r="F2565" s="15"/>
      <c r="G2565" s="36" t="str">
        <f>TEXT(UsageTable[[#This Row],[Time]],"mm-dd")</f>
        <v>01-24</v>
      </c>
      <c r="H2565" s="36" t="b" cm="1">
        <f t="array" ref="H2565">OR(WEEKDAY(UsageTable[[#This Row],[Time]])={1,7},NOT(ISERROR(VLOOKUP(DATE(YEAR(UsageTable[[#This Row],[Time]]),MONTH(UsageTable[[#This Row],[Time]]),DAY(UsageTable[[#This Row],[Time]])),Holidays[Date],1,FALSE()))))</f>
        <v>1</v>
      </c>
      <c r="I25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2.95</v>
      </c>
      <c r="J25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6" spans="2:11" x14ac:dyDescent="0.3">
      <c r="B2566" s="29">
        <v>44220</v>
      </c>
      <c r="C2566" s="34">
        <v>44220.666666666664</v>
      </c>
      <c r="D2566" s="31">
        <v>2.94</v>
      </c>
      <c r="E2566" s="15"/>
      <c r="F2566" s="15"/>
      <c r="G2566" s="36" t="str">
        <f>TEXT(UsageTable[[#This Row],[Time]],"mm-dd")</f>
        <v>01-24</v>
      </c>
      <c r="H2566" s="36" t="b" cm="1">
        <f t="array" ref="H2566">OR(WEEKDAY(UsageTable[[#This Row],[Time]])={1,7},NOT(ISERROR(VLOOKUP(DATE(YEAR(UsageTable[[#This Row],[Time]]),MONTH(UsageTable[[#This Row],[Time]]),DAY(UsageTable[[#This Row],[Time]])),Holidays[Date],1,FALSE()))))</f>
        <v>1</v>
      </c>
      <c r="I25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2.94</v>
      </c>
      <c r="J25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7" spans="2:11" x14ac:dyDescent="0.3">
      <c r="B2567" s="26">
        <v>44220</v>
      </c>
      <c r="C2567" s="33">
        <v>44220.708333333336</v>
      </c>
      <c r="D2567" s="28">
        <v>2.48</v>
      </c>
      <c r="E2567" s="15"/>
      <c r="F2567" s="15"/>
      <c r="G2567" s="36" t="str">
        <f>TEXT(UsageTable[[#This Row],[Time]],"mm-dd")</f>
        <v>01-24</v>
      </c>
      <c r="H2567" s="36" t="b" cm="1">
        <f t="array" ref="H2567">OR(WEEKDAY(UsageTable[[#This Row],[Time]])={1,7},NOT(ISERROR(VLOOKUP(DATE(YEAR(UsageTable[[#This Row],[Time]]),MONTH(UsageTable[[#This Row],[Time]]),DAY(UsageTable[[#This Row],[Time]])),Holidays[Date],1,FALSE()))))</f>
        <v>1</v>
      </c>
      <c r="I25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2.48</v>
      </c>
      <c r="J25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8" spans="2:11" x14ac:dyDescent="0.3">
      <c r="B2568" s="29">
        <v>44220</v>
      </c>
      <c r="C2568" s="34">
        <v>44220.75</v>
      </c>
      <c r="D2568" s="31">
        <v>3.01</v>
      </c>
      <c r="E2568" s="15"/>
      <c r="F2568" s="15"/>
      <c r="G2568" s="36" t="str">
        <f>TEXT(UsageTable[[#This Row],[Time]],"mm-dd")</f>
        <v>01-24</v>
      </c>
      <c r="H2568" s="36" t="b" cm="1">
        <f t="array" ref="H2568">OR(WEEKDAY(UsageTable[[#This Row],[Time]])={1,7},NOT(ISERROR(VLOOKUP(DATE(YEAR(UsageTable[[#This Row],[Time]]),MONTH(UsageTable[[#This Row],[Time]]),DAY(UsageTable[[#This Row],[Time]])),Holidays[Date],1,FALSE()))))</f>
        <v>1</v>
      </c>
      <c r="I25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3.01</v>
      </c>
      <c r="J25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69" spans="2:11" x14ac:dyDescent="0.3">
      <c r="B2569" s="26">
        <v>44220</v>
      </c>
      <c r="C2569" s="33">
        <v>44220.791666666664</v>
      </c>
      <c r="D2569" s="28">
        <v>2.72</v>
      </c>
      <c r="E2569" s="15"/>
      <c r="F2569" s="15"/>
      <c r="G2569" s="36" t="str">
        <f>TEXT(UsageTable[[#This Row],[Time]],"mm-dd")</f>
        <v>01-24</v>
      </c>
      <c r="H2569" s="36" t="b" cm="1">
        <f t="array" ref="H2569">OR(WEEKDAY(UsageTable[[#This Row],[Time]])={1,7},NOT(ISERROR(VLOOKUP(DATE(YEAR(UsageTable[[#This Row],[Time]]),MONTH(UsageTable[[#This Row],[Time]]),DAY(UsageTable[[#This Row],[Time]])),Holidays[Date],1,FALSE()))))</f>
        <v>1</v>
      </c>
      <c r="I25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2.72</v>
      </c>
      <c r="J25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0" spans="2:11" x14ac:dyDescent="0.3">
      <c r="B2570" s="29">
        <v>44220</v>
      </c>
      <c r="C2570" s="34">
        <v>44220.833333333336</v>
      </c>
      <c r="D2570" s="31">
        <v>0.83</v>
      </c>
      <c r="E2570" s="15"/>
      <c r="F2570" s="15"/>
      <c r="G2570" s="36" t="str">
        <f>TEXT(UsageTable[[#This Row],[Time]],"mm-dd")</f>
        <v>01-24</v>
      </c>
      <c r="H2570" s="36" t="b" cm="1">
        <f t="array" ref="H2570">OR(WEEKDAY(UsageTable[[#This Row],[Time]])={1,7},NOT(ISERROR(VLOOKUP(DATE(YEAR(UsageTable[[#This Row],[Time]]),MONTH(UsageTable[[#This Row],[Time]]),DAY(UsageTable[[#This Row],[Time]])),Holidays[Date],1,FALSE()))))</f>
        <v>1</v>
      </c>
      <c r="I25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25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1" spans="2:11" x14ac:dyDescent="0.3">
      <c r="B2571" s="26">
        <v>44220</v>
      </c>
      <c r="C2571" s="33">
        <v>44220.875</v>
      </c>
      <c r="D2571" s="28">
        <v>1</v>
      </c>
      <c r="E2571" s="15"/>
      <c r="F2571" s="15"/>
      <c r="G2571" s="36" t="str">
        <f>TEXT(UsageTable[[#This Row],[Time]],"mm-dd")</f>
        <v>01-24</v>
      </c>
      <c r="H2571" s="36" t="b" cm="1">
        <f t="array" ref="H2571">OR(WEEKDAY(UsageTable[[#This Row],[Time]])={1,7},NOT(ISERROR(VLOOKUP(DATE(YEAR(UsageTable[[#This Row],[Time]]),MONTH(UsageTable[[#This Row],[Time]]),DAY(UsageTable[[#This Row],[Time]])),Holidays[Date],1,FALSE()))))</f>
        <v>1</v>
      </c>
      <c r="I25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5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2" spans="2:11" x14ac:dyDescent="0.3">
      <c r="B2572" s="29">
        <v>44220</v>
      </c>
      <c r="C2572" s="34">
        <v>44220.916666666664</v>
      </c>
      <c r="D2572" s="31">
        <v>0.47</v>
      </c>
      <c r="E2572" s="15"/>
      <c r="F2572" s="15"/>
      <c r="G2572" s="36" t="str">
        <f>TEXT(UsageTable[[#This Row],[Time]],"mm-dd")</f>
        <v>01-24</v>
      </c>
      <c r="H2572" s="36" t="b" cm="1">
        <f t="array" ref="H2572">OR(WEEKDAY(UsageTable[[#This Row],[Time]])={1,7},NOT(ISERROR(VLOOKUP(DATE(YEAR(UsageTable[[#This Row],[Time]]),MONTH(UsageTable[[#This Row],[Time]]),DAY(UsageTable[[#This Row],[Time]])),Holidays[Date],1,FALSE()))))</f>
        <v>1</v>
      </c>
      <c r="I25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25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3" spans="2:11" x14ac:dyDescent="0.3">
      <c r="B2573" s="26">
        <v>44220</v>
      </c>
      <c r="C2573" s="33">
        <v>44220.958333333336</v>
      </c>
      <c r="D2573" s="28">
        <v>1.17</v>
      </c>
      <c r="E2573" s="15"/>
      <c r="F2573" s="15"/>
      <c r="G2573" s="36" t="str">
        <f>TEXT(UsageTable[[#This Row],[Time]],"mm-dd")</f>
        <v>01-24</v>
      </c>
      <c r="H2573" s="36" t="b" cm="1">
        <f t="array" ref="H2573">OR(WEEKDAY(UsageTable[[#This Row],[Time]])={1,7},NOT(ISERROR(VLOOKUP(DATE(YEAR(UsageTable[[#This Row],[Time]]),MONTH(UsageTable[[#This Row],[Time]]),DAY(UsageTable[[#This Row],[Time]])),Holidays[Date],1,FALSE()))))</f>
        <v>1</v>
      </c>
      <c r="I25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25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4" spans="2:11" x14ac:dyDescent="0.3">
      <c r="B2574" s="29">
        <v>44221</v>
      </c>
      <c r="C2574" s="34">
        <v>44221</v>
      </c>
      <c r="D2574" s="31">
        <v>0.47</v>
      </c>
      <c r="E2574" s="15"/>
      <c r="F2574" s="15"/>
      <c r="G2574" s="36" t="str">
        <f>TEXT(UsageTable[[#This Row],[Time]],"mm-dd")</f>
        <v>01-25</v>
      </c>
      <c r="H2574" s="36" t="b" cm="1">
        <f t="array" ref="H2574">OR(WEEKDAY(UsageTable[[#This Row],[Time]])={1,7},NOT(ISERROR(VLOOKUP(DATE(YEAR(UsageTable[[#This Row],[Time]]),MONTH(UsageTable[[#This Row],[Time]]),DAY(UsageTable[[#This Row],[Time]])),Holidays[Date],1,FALSE()))))</f>
        <v>0</v>
      </c>
      <c r="I25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0.47</v>
      </c>
      <c r="J25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5" spans="2:11" x14ac:dyDescent="0.3">
      <c r="B2575" s="26">
        <v>44221</v>
      </c>
      <c r="C2575" s="33">
        <v>44221.041666666664</v>
      </c>
      <c r="D2575" s="28">
        <v>0.67</v>
      </c>
      <c r="E2575" s="15"/>
      <c r="F2575" s="15"/>
      <c r="G2575" s="36" t="str">
        <f>TEXT(UsageTable[[#This Row],[Time]],"mm-dd")</f>
        <v>01-25</v>
      </c>
      <c r="H2575" s="36" t="b" cm="1">
        <f t="array" ref="H2575">OR(WEEKDAY(UsageTable[[#This Row],[Time]])={1,7},NOT(ISERROR(VLOOKUP(DATE(YEAR(UsageTable[[#This Row],[Time]]),MONTH(UsageTable[[#This Row],[Time]]),DAY(UsageTable[[#This Row],[Time]])),Holidays[Date],1,FALSE()))))</f>
        <v>0</v>
      </c>
      <c r="I25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25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6" spans="2:11" x14ac:dyDescent="0.3">
      <c r="B2576" s="29">
        <v>44221</v>
      </c>
      <c r="C2576" s="34">
        <v>44221.083333333336</v>
      </c>
      <c r="D2576" s="31">
        <v>0.32</v>
      </c>
      <c r="E2576" s="15"/>
      <c r="F2576" s="15"/>
      <c r="G2576" s="36" t="str">
        <f>TEXT(UsageTable[[#This Row],[Time]],"mm-dd")</f>
        <v>01-25</v>
      </c>
      <c r="H2576" s="36" t="b" cm="1">
        <f t="array" ref="H2576">OR(WEEKDAY(UsageTable[[#This Row],[Time]])={1,7},NOT(ISERROR(VLOOKUP(DATE(YEAR(UsageTable[[#This Row],[Time]]),MONTH(UsageTable[[#This Row],[Time]]),DAY(UsageTable[[#This Row],[Time]])),Holidays[Date],1,FALSE()))))</f>
        <v>0</v>
      </c>
      <c r="I25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5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7" spans="2:11" x14ac:dyDescent="0.3">
      <c r="B2577" s="26">
        <v>44221</v>
      </c>
      <c r="C2577" s="33">
        <v>44221.125</v>
      </c>
      <c r="D2577" s="28">
        <v>0.41</v>
      </c>
      <c r="E2577" s="15"/>
      <c r="F2577" s="15"/>
      <c r="G2577" s="36" t="str">
        <f>TEXT(UsageTable[[#This Row],[Time]],"mm-dd")</f>
        <v>01-25</v>
      </c>
      <c r="H2577" s="36" t="b" cm="1">
        <f t="array" ref="H2577">OR(WEEKDAY(UsageTable[[#This Row],[Time]])={1,7},NOT(ISERROR(VLOOKUP(DATE(YEAR(UsageTable[[#This Row],[Time]]),MONTH(UsageTable[[#This Row],[Time]]),DAY(UsageTable[[#This Row],[Time]])),Holidays[Date],1,FALSE()))))</f>
        <v>0</v>
      </c>
      <c r="I25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5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8" spans="2:11" x14ac:dyDescent="0.3">
      <c r="B2578" s="29">
        <v>44221</v>
      </c>
      <c r="C2578" s="34">
        <v>44221.166666666664</v>
      </c>
      <c r="D2578" s="31">
        <v>0.7</v>
      </c>
      <c r="E2578" s="15"/>
      <c r="F2578" s="15"/>
      <c r="G2578" s="36" t="str">
        <f>TEXT(UsageTable[[#This Row],[Time]],"mm-dd")</f>
        <v>01-25</v>
      </c>
      <c r="H2578" s="36" t="b" cm="1">
        <f t="array" ref="H2578">OR(WEEKDAY(UsageTable[[#This Row],[Time]])={1,7},NOT(ISERROR(VLOOKUP(DATE(YEAR(UsageTable[[#This Row],[Time]]),MONTH(UsageTable[[#This Row],[Time]]),DAY(UsageTable[[#This Row],[Time]])),Holidays[Date],1,FALSE()))))</f>
        <v>0</v>
      </c>
      <c r="I25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25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79" spans="2:11" x14ac:dyDescent="0.3">
      <c r="B2579" s="26">
        <v>44221</v>
      </c>
      <c r="C2579" s="33">
        <v>44221.208333333336</v>
      </c>
      <c r="D2579" s="28">
        <v>0.88</v>
      </c>
      <c r="E2579" s="15"/>
      <c r="F2579" s="15"/>
      <c r="G2579" s="36" t="str">
        <f>TEXT(UsageTable[[#This Row],[Time]],"mm-dd")</f>
        <v>01-25</v>
      </c>
      <c r="H2579" s="36" t="b" cm="1">
        <f t="array" ref="H2579">OR(WEEKDAY(UsageTable[[#This Row],[Time]])={1,7},NOT(ISERROR(VLOOKUP(DATE(YEAR(UsageTable[[#This Row],[Time]]),MONTH(UsageTable[[#This Row],[Time]]),DAY(UsageTable[[#This Row],[Time]])),Holidays[Date],1,FALSE()))))</f>
        <v>0</v>
      </c>
      <c r="I25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25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0" spans="2:11" x14ac:dyDescent="0.3">
      <c r="B2580" s="29">
        <v>44221</v>
      </c>
      <c r="C2580" s="34">
        <v>44221.25</v>
      </c>
      <c r="D2580" s="31">
        <v>1.67</v>
      </c>
      <c r="E2580" s="15"/>
      <c r="F2580" s="15"/>
      <c r="G2580" s="36" t="str">
        <f>TEXT(UsageTable[[#This Row],[Time]],"mm-dd")</f>
        <v>01-25</v>
      </c>
      <c r="H2580" s="36" t="b" cm="1">
        <f t="array" ref="H2580">OR(WEEKDAY(UsageTable[[#This Row],[Time]])={1,7},NOT(ISERROR(VLOOKUP(DATE(YEAR(UsageTable[[#This Row],[Time]]),MONTH(UsageTable[[#This Row],[Time]]),DAY(UsageTable[[#This Row],[Time]])),Holidays[Date],1,FALSE()))))</f>
        <v>0</v>
      </c>
      <c r="I25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25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1" spans="2:11" x14ac:dyDescent="0.3">
      <c r="B2581" s="26">
        <v>44221</v>
      </c>
      <c r="C2581" s="33">
        <v>44221.291666666664</v>
      </c>
      <c r="D2581" s="28">
        <v>3.39</v>
      </c>
      <c r="E2581" s="15"/>
      <c r="F2581" s="15"/>
      <c r="G2581" s="36" t="str">
        <f>TEXT(UsageTable[[#This Row],[Time]],"mm-dd")</f>
        <v>01-25</v>
      </c>
      <c r="H2581" s="36" t="b" cm="1">
        <f t="array" ref="H2581">OR(WEEKDAY(UsageTable[[#This Row],[Time]])={1,7},NOT(ISERROR(VLOOKUP(DATE(YEAR(UsageTable[[#This Row],[Time]]),MONTH(UsageTable[[#This Row],[Time]]),DAY(UsageTable[[#This Row],[Time]])),Holidays[Date],1,FALSE()))))</f>
        <v>0</v>
      </c>
      <c r="I25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3.39</v>
      </c>
    </row>
    <row r="2582" spans="2:11" x14ac:dyDescent="0.3">
      <c r="B2582" s="29">
        <v>44221</v>
      </c>
      <c r="C2582" s="34">
        <v>44221.333333333336</v>
      </c>
      <c r="D2582" s="31">
        <v>4.17</v>
      </c>
      <c r="E2582" s="15"/>
      <c r="F2582" s="15"/>
      <c r="G2582" s="36" t="str">
        <f>TEXT(UsageTable[[#This Row],[Time]],"mm-dd")</f>
        <v>01-25</v>
      </c>
      <c r="H2582" s="36" t="b" cm="1">
        <f t="array" ref="H2582">OR(WEEKDAY(UsageTable[[#This Row],[Time]])={1,7},NOT(ISERROR(VLOOKUP(DATE(YEAR(UsageTable[[#This Row],[Time]]),MONTH(UsageTable[[#This Row],[Time]]),DAY(UsageTable[[#This Row],[Time]])),Holidays[Date],1,FALSE()))))</f>
        <v>0</v>
      </c>
      <c r="I25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4.17</v>
      </c>
    </row>
    <row r="2583" spans="2:11" x14ac:dyDescent="0.3">
      <c r="B2583" s="26">
        <v>44221</v>
      </c>
      <c r="C2583" s="33">
        <v>44221.375</v>
      </c>
      <c r="D2583" s="28">
        <v>3.01</v>
      </c>
      <c r="E2583" s="15"/>
      <c r="F2583" s="15"/>
      <c r="G2583" s="36" t="str">
        <f>TEXT(UsageTable[[#This Row],[Time]],"mm-dd")</f>
        <v>01-25</v>
      </c>
      <c r="H2583" s="36" t="b" cm="1">
        <f t="array" ref="H2583">OR(WEEKDAY(UsageTable[[#This Row],[Time]])={1,7},NOT(ISERROR(VLOOKUP(DATE(YEAR(UsageTable[[#This Row],[Time]]),MONTH(UsageTable[[#This Row],[Time]]),DAY(UsageTable[[#This Row],[Time]])),Holidays[Date],1,FALSE()))))</f>
        <v>0</v>
      </c>
      <c r="I25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3.01</v>
      </c>
    </row>
    <row r="2584" spans="2:11" x14ac:dyDescent="0.3">
      <c r="B2584" s="29">
        <v>44221</v>
      </c>
      <c r="C2584" s="34">
        <v>44221.416666666664</v>
      </c>
      <c r="D2584" s="31">
        <v>2.48</v>
      </c>
      <c r="E2584" s="15"/>
      <c r="F2584" s="15"/>
      <c r="G2584" s="36" t="str">
        <f>TEXT(UsageTable[[#This Row],[Time]],"mm-dd")</f>
        <v>01-25</v>
      </c>
      <c r="H2584" s="36" t="b" cm="1">
        <f t="array" ref="H2584">OR(WEEKDAY(UsageTable[[#This Row],[Time]])={1,7},NOT(ISERROR(VLOOKUP(DATE(YEAR(UsageTable[[#This Row],[Time]]),MONTH(UsageTable[[#This Row],[Time]]),DAY(UsageTable[[#This Row],[Time]])),Holidays[Date],1,FALSE()))))</f>
        <v>0</v>
      </c>
      <c r="I25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2.48</v>
      </c>
    </row>
    <row r="2585" spans="2:11" x14ac:dyDescent="0.3">
      <c r="B2585" s="26">
        <v>44221</v>
      </c>
      <c r="C2585" s="33">
        <v>44221.458333333336</v>
      </c>
      <c r="D2585" s="28">
        <v>2.31</v>
      </c>
      <c r="E2585" s="15"/>
      <c r="F2585" s="15"/>
      <c r="G2585" s="36" t="str">
        <f>TEXT(UsageTable[[#This Row],[Time]],"mm-dd")</f>
        <v>01-25</v>
      </c>
      <c r="H2585" s="36" t="b" cm="1">
        <f t="array" ref="H2585">OR(WEEKDAY(UsageTable[[#This Row],[Time]])={1,7},NOT(ISERROR(VLOOKUP(DATE(YEAR(UsageTable[[#This Row],[Time]]),MONTH(UsageTable[[#This Row],[Time]]),DAY(UsageTable[[#This Row],[Time]])),Holidays[Date],1,FALSE()))))</f>
        <v>0</v>
      </c>
      <c r="I25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v>
      </c>
      <c r="K25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6" spans="2:11" x14ac:dyDescent="0.3">
      <c r="B2586" s="29">
        <v>44221</v>
      </c>
      <c r="C2586" s="34">
        <v>44221.5</v>
      </c>
      <c r="D2586" s="31">
        <v>2.29</v>
      </c>
      <c r="E2586" s="15"/>
      <c r="F2586" s="15"/>
      <c r="G2586" s="36" t="str">
        <f>TEXT(UsageTable[[#This Row],[Time]],"mm-dd")</f>
        <v>01-25</v>
      </c>
      <c r="H2586" s="36" t="b" cm="1">
        <f t="array" ref="H2586">OR(WEEKDAY(UsageTable[[#This Row],[Time]])={1,7},NOT(ISERROR(VLOOKUP(DATE(YEAR(UsageTable[[#This Row],[Time]]),MONTH(UsageTable[[#This Row],[Time]]),DAY(UsageTable[[#This Row],[Time]])),Holidays[Date],1,FALSE()))))</f>
        <v>0</v>
      </c>
      <c r="I25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v>
      </c>
      <c r="K25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7" spans="2:11" x14ac:dyDescent="0.3">
      <c r="B2587" s="26">
        <v>44221</v>
      </c>
      <c r="C2587" s="33">
        <v>44221.541666666664</v>
      </c>
      <c r="D2587" s="28">
        <v>3.41</v>
      </c>
      <c r="E2587" s="15"/>
      <c r="F2587" s="15"/>
      <c r="G2587" s="36" t="str">
        <f>TEXT(UsageTable[[#This Row],[Time]],"mm-dd")</f>
        <v>01-25</v>
      </c>
      <c r="H2587" s="36" t="b" cm="1">
        <f t="array" ref="H2587">OR(WEEKDAY(UsageTable[[#This Row],[Time]])={1,7},NOT(ISERROR(VLOOKUP(DATE(YEAR(UsageTable[[#This Row],[Time]]),MONTH(UsageTable[[#This Row],[Time]]),DAY(UsageTable[[#This Row],[Time]])),Holidays[Date],1,FALSE()))))</f>
        <v>0</v>
      </c>
      <c r="I25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3.41</v>
      </c>
      <c r="K25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8" spans="2:11" x14ac:dyDescent="0.3">
      <c r="B2588" s="29">
        <v>44221</v>
      </c>
      <c r="C2588" s="34">
        <v>44221.583333333336</v>
      </c>
      <c r="D2588" s="31">
        <v>2.25</v>
      </c>
      <c r="E2588" s="15"/>
      <c r="F2588" s="15"/>
      <c r="G2588" s="36" t="str">
        <f>TEXT(UsageTable[[#This Row],[Time]],"mm-dd")</f>
        <v>01-25</v>
      </c>
      <c r="H2588" s="36" t="b" cm="1">
        <f t="array" ref="H2588">OR(WEEKDAY(UsageTable[[#This Row],[Time]])={1,7},NOT(ISERROR(VLOOKUP(DATE(YEAR(UsageTable[[#This Row],[Time]]),MONTH(UsageTable[[#This Row],[Time]]),DAY(UsageTable[[#This Row],[Time]])),Holidays[Date],1,FALSE()))))</f>
        <v>0</v>
      </c>
      <c r="I25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2.25</v>
      </c>
      <c r="K25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89" spans="2:11" x14ac:dyDescent="0.3">
      <c r="B2589" s="26">
        <v>44221</v>
      </c>
      <c r="C2589" s="33">
        <v>44221.625</v>
      </c>
      <c r="D2589" s="28">
        <v>1.98</v>
      </c>
      <c r="E2589" s="15"/>
      <c r="F2589" s="15"/>
      <c r="G2589" s="36" t="str">
        <f>TEXT(UsageTable[[#This Row],[Time]],"mm-dd")</f>
        <v>01-25</v>
      </c>
      <c r="H2589" s="36" t="b" cm="1">
        <f t="array" ref="H2589">OR(WEEKDAY(UsageTable[[#This Row],[Time]])={1,7},NOT(ISERROR(VLOOKUP(DATE(YEAR(UsageTable[[#This Row],[Time]]),MONTH(UsageTable[[#This Row],[Time]]),DAY(UsageTable[[#This Row],[Time]])),Holidays[Date],1,FALSE()))))</f>
        <v>0</v>
      </c>
      <c r="I25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1.98</v>
      </c>
      <c r="K25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0" spans="2:11" x14ac:dyDescent="0.3">
      <c r="B2590" s="29">
        <v>44221</v>
      </c>
      <c r="C2590" s="34">
        <v>44221.666666666664</v>
      </c>
      <c r="D2590" s="31">
        <v>2.4500000000000002</v>
      </c>
      <c r="E2590" s="15"/>
      <c r="F2590" s="15"/>
      <c r="G2590" s="36" t="str">
        <f>TEXT(UsageTable[[#This Row],[Time]],"mm-dd")</f>
        <v>01-25</v>
      </c>
      <c r="H2590" s="36" t="b" cm="1">
        <f t="array" ref="H2590">OR(WEEKDAY(UsageTable[[#This Row],[Time]])={1,7},NOT(ISERROR(VLOOKUP(DATE(YEAR(UsageTable[[#This Row],[Time]]),MONTH(UsageTable[[#This Row],[Time]]),DAY(UsageTable[[#This Row],[Time]])),Holidays[Date],1,FALSE()))))</f>
        <v>0</v>
      </c>
      <c r="I25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2.4500000000000002</v>
      </c>
      <c r="K25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1" spans="2:11" x14ac:dyDescent="0.3">
      <c r="B2591" s="26">
        <v>44221</v>
      </c>
      <c r="C2591" s="33">
        <v>44221.708333333336</v>
      </c>
      <c r="D2591" s="28">
        <v>2.97</v>
      </c>
      <c r="E2591" s="15"/>
      <c r="F2591" s="15"/>
      <c r="G2591" s="36" t="str">
        <f>TEXT(UsageTable[[#This Row],[Time]],"mm-dd")</f>
        <v>01-25</v>
      </c>
      <c r="H2591" s="36" t="b" cm="1">
        <f t="array" ref="H2591">OR(WEEKDAY(UsageTable[[#This Row],[Time]])={1,7},NOT(ISERROR(VLOOKUP(DATE(YEAR(UsageTable[[#This Row],[Time]]),MONTH(UsageTable[[#This Row],[Time]]),DAY(UsageTable[[#This Row],[Time]])),Holidays[Date],1,FALSE()))))</f>
        <v>0</v>
      </c>
      <c r="I25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2.97</v>
      </c>
    </row>
    <row r="2592" spans="2:11" x14ac:dyDescent="0.3">
      <c r="B2592" s="29">
        <v>44221</v>
      </c>
      <c r="C2592" s="34">
        <v>44221.75</v>
      </c>
      <c r="D2592" s="31">
        <v>3.07</v>
      </c>
      <c r="E2592" s="15"/>
      <c r="F2592" s="15"/>
      <c r="G2592" s="36" t="str">
        <f>TEXT(UsageTable[[#This Row],[Time]],"mm-dd")</f>
        <v>01-25</v>
      </c>
      <c r="H2592" s="36" t="b" cm="1">
        <f t="array" ref="H2592">OR(WEEKDAY(UsageTable[[#This Row],[Time]])={1,7},NOT(ISERROR(VLOOKUP(DATE(YEAR(UsageTable[[#This Row],[Time]]),MONTH(UsageTable[[#This Row],[Time]]),DAY(UsageTable[[#This Row],[Time]])),Holidays[Date],1,FALSE()))))</f>
        <v>0</v>
      </c>
      <c r="I25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5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3.07</v>
      </c>
    </row>
    <row r="2593" spans="2:11" x14ac:dyDescent="0.3">
      <c r="B2593" s="26">
        <v>44221</v>
      </c>
      <c r="C2593" s="33">
        <v>44221.791666666664</v>
      </c>
      <c r="D2593" s="28">
        <v>2</v>
      </c>
      <c r="E2593" s="15"/>
      <c r="F2593" s="15"/>
      <c r="G2593" s="36" t="str">
        <f>TEXT(UsageTable[[#This Row],[Time]],"mm-dd")</f>
        <v>01-25</v>
      </c>
      <c r="H2593" s="36" t="b" cm="1">
        <f t="array" ref="H2593">OR(WEEKDAY(UsageTable[[#This Row],[Time]])={1,7},NOT(ISERROR(VLOOKUP(DATE(YEAR(UsageTable[[#This Row],[Time]]),MONTH(UsageTable[[#This Row],[Time]]),DAY(UsageTable[[#This Row],[Time]])),Holidays[Date],1,FALSE()))))</f>
        <v>0</v>
      </c>
      <c r="I25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25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4" spans="2:11" x14ac:dyDescent="0.3">
      <c r="B2594" s="29">
        <v>44221</v>
      </c>
      <c r="C2594" s="34">
        <v>44221.833333333336</v>
      </c>
      <c r="D2594" s="31">
        <v>2.31</v>
      </c>
      <c r="E2594" s="15"/>
      <c r="F2594" s="15"/>
      <c r="G2594" s="36" t="str">
        <f>TEXT(UsageTable[[#This Row],[Time]],"mm-dd")</f>
        <v>01-25</v>
      </c>
      <c r="H2594" s="36" t="b" cm="1">
        <f t="array" ref="H2594">OR(WEEKDAY(UsageTable[[#This Row],[Time]])={1,7},NOT(ISERROR(VLOOKUP(DATE(YEAR(UsageTable[[#This Row],[Time]]),MONTH(UsageTable[[#This Row],[Time]]),DAY(UsageTable[[#This Row],[Time]])),Holidays[Date],1,FALSE()))))</f>
        <v>0</v>
      </c>
      <c r="I25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v>
      </c>
      <c r="J25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5" spans="2:11" x14ac:dyDescent="0.3">
      <c r="B2595" s="26">
        <v>44221</v>
      </c>
      <c r="C2595" s="33">
        <v>44221.875</v>
      </c>
      <c r="D2595" s="28">
        <v>1.66</v>
      </c>
      <c r="E2595" s="15"/>
      <c r="F2595" s="15"/>
      <c r="G2595" s="36" t="str">
        <f>TEXT(UsageTable[[#This Row],[Time]],"mm-dd")</f>
        <v>01-25</v>
      </c>
      <c r="H2595" s="36" t="b" cm="1">
        <f t="array" ref="H2595">OR(WEEKDAY(UsageTable[[#This Row],[Time]])={1,7},NOT(ISERROR(VLOOKUP(DATE(YEAR(UsageTable[[#This Row],[Time]]),MONTH(UsageTable[[#This Row],[Time]]),DAY(UsageTable[[#This Row],[Time]])),Holidays[Date],1,FALSE()))))</f>
        <v>0</v>
      </c>
      <c r="I25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1.66</v>
      </c>
      <c r="J25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6" spans="2:11" x14ac:dyDescent="0.3">
      <c r="B2596" s="29">
        <v>44221</v>
      </c>
      <c r="C2596" s="34">
        <v>44221.916666666664</v>
      </c>
      <c r="D2596" s="31">
        <v>0.94</v>
      </c>
      <c r="E2596" s="15"/>
      <c r="F2596" s="15"/>
      <c r="G2596" s="36" t="str">
        <f>TEXT(UsageTable[[#This Row],[Time]],"mm-dd")</f>
        <v>01-25</v>
      </c>
      <c r="H2596" s="36" t="b" cm="1">
        <f t="array" ref="H2596">OR(WEEKDAY(UsageTable[[#This Row],[Time]])={1,7},NOT(ISERROR(VLOOKUP(DATE(YEAR(UsageTable[[#This Row],[Time]]),MONTH(UsageTable[[#This Row],[Time]]),DAY(UsageTable[[#This Row],[Time]])),Holidays[Date],1,FALSE()))))</f>
        <v>0</v>
      </c>
      <c r="I25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25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7" spans="2:11" x14ac:dyDescent="0.3">
      <c r="B2597" s="26">
        <v>44221</v>
      </c>
      <c r="C2597" s="33">
        <v>44221.958333333336</v>
      </c>
      <c r="D2597" s="28">
        <v>5.01</v>
      </c>
      <c r="E2597" s="15"/>
      <c r="F2597" s="15"/>
      <c r="G2597" s="36" t="str">
        <f>TEXT(UsageTable[[#This Row],[Time]],"mm-dd")</f>
        <v>01-25</v>
      </c>
      <c r="H2597" s="36" t="b" cm="1">
        <f t="array" ref="H2597">OR(WEEKDAY(UsageTable[[#This Row],[Time]])={1,7},NOT(ISERROR(VLOOKUP(DATE(YEAR(UsageTable[[#This Row],[Time]]),MONTH(UsageTable[[#This Row],[Time]]),DAY(UsageTable[[#This Row],[Time]])),Holidays[Date],1,FALSE()))))</f>
        <v>0</v>
      </c>
      <c r="I25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5.01</v>
      </c>
      <c r="J25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8" spans="2:11" x14ac:dyDescent="0.3">
      <c r="B2598" s="29">
        <v>44222</v>
      </c>
      <c r="C2598" s="34">
        <v>44222</v>
      </c>
      <c r="D2598" s="31">
        <v>2.3199999999999998</v>
      </c>
      <c r="E2598" s="15"/>
      <c r="F2598" s="15"/>
      <c r="G2598" s="36" t="str">
        <f>TEXT(UsageTable[[#This Row],[Time]],"mm-dd")</f>
        <v>01-26</v>
      </c>
      <c r="H2598" s="36" t="b" cm="1">
        <f t="array" ref="H2598">OR(WEEKDAY(UsageTable[[#This Row],[Time]])={1,7},NOT(ISERROR(VLOOKUP(DATE(YEAR(UsageTable[[#This Row],[Time]]),MONTH(UsageTable[[#This Row],[Time]]),DAY(UsageTable[[#This Row],[Time]])),Holidays[Date],1,FALSE()))))</f>
        <v>0</v>
      </c>
      <c r="I25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25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599" spans="2:11" x14ac:dyDescent="0.3">
      <c r="B2599" s="26">
        <v>44222</v>
      </c>
      <c r="C2599" s="33">
        <v>44222.041666666664</v>
      </c>
      <c r="D2599" s="28">
        <v>1.06</v>
      </c>
      <c r="E2599" s="15"/>
      <c r="F2599" s="15"/>
      <c r="G2599" s="36" t="str">
        <f>TEXT(UsageTable[[#This Row],[Time]],"mm-dd")</f>
        <v>01-26</v>
      </c>
      <c r="H2599" s="36" t="b" cm="1">
        <f t="array" ref="H2599">OR(WEEKDAY(UsageTable[[#This Row],[Time]])={1,7},NOT(ISERROR(VLOOKUP(DATE(YEAR(UsageTable[[#This Row],[Time]]),MONTH(UsageTable[[#This Row],[Time]]),DAY(UsageTable[[#This Row],[Time]])),Holidays[Date],1,FALSE()))))</f>
        <v>0</v>
      </c>
      <c r="I25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25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5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0" spans="2:11" x14ac:dyDescent="0.3">
      <c r="B2600" s="29">
        <v>44222</v>
      </c>
      <c r="C2600" s="34">
        <v>44222.083333333336</v>
      </c>
      <c r="D2600" s="31">
        <v>0.36</v>
      </c>
      <c r="E2600" s="15"/>
      <c r="F2600" s="15"/>
      <c r="G2600" s="36" t="str">
        <f>TEXT(UsageTable[[#This Row],[Time]],"mm-dd")</f>
        <v>01-26</v>
      </c>
      <c r="H2600" s="36" t="b" cm="1">
        <f t="array" ref="H2600">OR(WEEKDAY(UsageTable[[#This Row],[Time]])={1,7},NOT(ISERROR(VLOOKUP(DATE(YEAR(UsageTable[[#This Row],[Time]]),MONTH(UsageTable[[#This Row],[Time]]),DAY(UsageTable[[#This Row],[Time]])),Holidays[Date],1,FALSE()))))</f>
        <v>0</v>
      </c>
      <c r="I26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6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1" spans="2:11" x14ac:dyDescent="0.3">
      <c r="B2601" s="26">
        <v>44222</v>
      </c>
      <c r="C2601" s="33">
        <v>44222.125</v>
      </c>
      <c r="D2601" s="28">
        <v>0.64</v>
      </c>
      <c r="E2601" s="15"/>
      <c r="F2601" s="15"/>
      <c r="G2601" s="36" t="str">
        <f>TEXT(UsageTable[[#This Row],[Time]],"mm-dd")</f>
        <v>01-26</v>
      </c>
      <c r="H2601" s="36" t="b" cm="1">
        <f t="array" ref="H2601">OR(WEEKDAY(UsageTable[[#This Row],[Time]])={1,7},NOT(ISERROR(VLOOKUP(DATE(YEAR(UsageTable[[#This Row],[Time]]),MONTH(UsageTable[[#This Row],[Time]]),DAY(UsageTable[[#This Row],[Time]])),Holidays[Date],1,FALSE()))))</f>
        <v>0</v>
      </c>
      <c r="I26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26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2" spans="2:11" x14ac:dyDescent="0.3">
      <c r="B2602" s="29">
        <v>44222</v>
      </c>
      <c r="C2602" s="34">
        <v>44222.166666666664</v>
      </c>
      <c r="D2602" s="31">
        <v>0.37</v>
      </c>
      <c r="E2602" s="15"/>
      <c r="F2602" s="15"/>
      <c r="G2602" s="36" t="str">
        <f>TEXT(UsageTable[[#This Row],[Time]],"mm-dd")</f>
        <v>01-26</v>
      </c>
      <c r="H2602" s="36" t="b" cm="1">
        <f t="array" ref="H2602">OR(WEEKDAY(UsageTable[[#This Row],[Time]])={1,7},NOT(ISERROR(VLOOKUP(DATE(YEAR(UsageTable[[#This Row],[Time]]),MONTH(UsageTable[[#This Row],[Time]]),DAY(UsageTable[[#This Row],[Time]])),Holidays[Date],1,FALSE()))))</f>
        <v>0</v>
      </c>
      <c r="I26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6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3" spans="2:11" x14ac:dyDescent="0.3">
      <c r="B2603" s="26">
        <v>44222</v>
      </c>
      <c r="C2603" s="33">
        <v>44222.208333333336</v>
      </c>
      <c r="D2603" s="28">
        <v>1.56</v>
      </c>
      <c r="E2603" s="15"/>
      <c r="F2603" s="15"/>
      <c r="G2603" s="36" t="str">
        <f>TEXT(UsageTable[[#This Row],[Time]],"mm-dd")</f>
        <v>01-26</v>
      </c>
      <c r="H2603" s="36" t="b" cm="1">
        <f t="array" ref="H2603">OR(WEEKDAY(UsageTable[[#This Row],[Time]])={1,7},NOT(ISERROR(VLOOKUP(DATE(YEAR(UsageTable[[#This Row],[Time]]),MONTH(UsageTable[[#This Row],[Time]]),DAY(UsageTable[[#This Row],[Time]])),Holidays[Date],1,FALSE()))))</f>
        <v>0</v>
      </c>
      <c r="I26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26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4" spans="2:11" x14ac:dyDescent="0.3">
      <c r="B2604" s="29">
        <v>44222</v>
      </c>
      <c r="C2604" s="34">
        <v>44222.25</v>
      </c>
      <c r="D2604" s="31">
        <v>1.27</v>
      </c>
      <c r="E2604" s="15"/>
      <c r="F2604" s="15"/>
      <c r="G2604" s="36" t="str">
        <f>TEXT(UsageTable[[#This Row],[Time]],"mm-dd")</f>
        <v>01-26</v>
      </c>
      <c r="H2604" s="36" t="b" cm="1">
        <f t="array" ref="H2604">OR(WEEKDAY(UsageTable[[#This Row],[Time]])={1,7},NOT(ISERROR(VLOOKUP(DATE(YEAR(UsageTable[[#This Row],[Time]]),MONTH(UsageTable[[#This Row],[Time]]),DAY(UsageTable[[#This Row],[Time]])),Holidays[Date],1,FALSE()))))</f>
        <v>0</v>
      </c>
      <c r="I26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1.27</v>
      </c>
      <c r="J26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05" spans="2:11" x14ac:dyDescent="0.3">
      <c r="B2605" s="26">
        <v>44222</v>
      </c>
      <c r="C2605" s="33">
        <v>44222.291666666664</v>
      </c>
      <c r="D2605" s="28">
        <v>1.74</v>
      </c>
      <c r="E2605" s="15"/>
      <c r="F2605" s="15"/>
      <c r="G2605" s="36" t="str">
        <f>TEXT(UsageTable[[#This Row],[Time]],"mm-dd")</f>
        <v>01-26</v>
      </c>
      <c r="H2605" s="36" t="b" cm="1">
        <f t="array" ref="H2605">OR(WEEKDAY(UsageTable[[#This Row],[Time]])={1,7},NOT(ISERROR(VLOOKUP(DATE(YEAR(UsageTable[[#This Row],[Time]]),MONTH(UsageTable[[#This Row],[Time]]),DAY(UsageTable[[#This Row],[Time]])),Holidays[Date],1,FALSE()))))</f>
        <v>0</v>
      </c>
      <c r="I26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1.74</v>
      </c>
    </row>
    <row r="2606" spans="2:11" x14ac:dyDescent="0.3">
      <c r="B2606" s="29">
        <v>44222</v>
      </c>
      <c r="C2606" s="34">
        <v>44222.333333333336</v>
      </c>
      <c r="D2606" s="31">
        <v>3.96</v>
      </c>
      <c r="E2606" s="15"/>
      <c r="F2606" s="15"/>
      <c r="G2606" s="36" t="str">
        <f>TEXT(UsageTable[[#This Row],[Time]],"mm-dd")</f>
        <v>01-26</v>
      </c>
      <c r="H2606" s="36" t="b" cm="1">
        <f t="array" ref="H2606">OR(WEEKDAY(UsageTable[[#This Row],[Time]])={1,7},NOT(ISERROR(VLOOKUP(DATE(YEAR(UsageTable[[#This Row],[Time]]),MONTH(UsageTable[[#This Row],[Time]]),DAY(UsageTable[[#This Row],[Time]])),Holidays[Date],1,FALSE()))))</f>
        <v>0</v>
      </c>
      <c r="I26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3.96</v>
      </c>
    </row>
    <row r="2607" spans="2:11" x14ac:dyDescent="0.3">
      <c r="B2607" s="26">
        <v>44222</v>
      </c>
      <c r="C2607" s="33">
        <v>44222.375</v>
      </c>
      <c r="D2607" s="28">
        <v>4.5999999999999996</v>
      </c>
      <c r="E2607" s="15"/>
      <c r="F2607" s="15"/>
      <c r="G2607" s="36" t="str">
        <f>TEXT(UsageTable[[#This Row],[Time]],"mm-dd")</f>
        <v>01-26</v>
      </c>
      <c r="H2607" s="36" t="b" cm="1">
        <f t="array" ref="H2607">OR(WEEKDAY(UsageTable[[#This Row],[Time]])={1,7},NOT(ISERROR(VLOOKUP(DATE(YEAR(UsageTable[[#This Row],[Time]]),MONTH(UsageTable[[#This Row],[Time]]),DAY(UsageTable[[#This Row],[Time]])),Holidays[Date],1,FALSE()))))</f>
        <v>0</v>
      </c>
      <c r="I26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4.5999999999999996</v>
      </c>
    </row>
    <row r="2608" spans="2:11" x14ac:dyDescent="0.3">
      <c r="B2608" s="29">
        <v>44222</v>
      </c>
      <c r="C2608" s="34">
        <v>44222.416666666664</v>
      </c>
      <c r="D2608" s="31">
        <v>3.73</v>
      </c>
      <c r="E2608" s="15"/>
      <c r="F2608" s="15"/>
      <c r="G2608" s="36" t="str">
        <f>TEXT(UsageTable[[#This Row],[Time]],"mm-dd")</f>
        <v>01-26</v>
      </c>
      <c r="H2608" s="36" t="b" cm="1">
        <f t="array" ref="H2608">OR(WEEKDAY(UsageTable[[#This Row],[Time]])={1,7},NOT(ISERROR(VLOOKUP(DATE(YEAR(UsageTable[[#This Row],[Time]]),MONTH(UsageTable[[#This Row],[Time]]),DAY(UsageTable[[#This Row],[Time]])),Holidays[Date],1,FALSE()))))</f>
        <v>0</v>
      </c>
      <c r="I26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3.73</v>
      </c>
    </row>
    <row r="2609" spans="2:11" x14ac:dyDescent="0.3">
      <c r="B2609" s="26">
        <v>44222</v>
      </c>
      <c r="C2609" s="33">
        <v>44222.458333333336</v>
      </c>
      <c r="D2609" s="28">
        <v>1.46</v>
      </c>
      <c r="E2609" s="15"/>
      <c r="F2609" s="15"/>
      <c r="G2609" s="36" t="str">
        <f>TEXT(UsageTable[[#This Row],[Time]],"mm-dd")</f>
        <v>01-26</v>
      </c>
      <c r="H2609" s="36" t="b" cm="1">
        <f t="array" ref="H2609">OR(WEEKDAY(UsageTable[[#This Row],[Time]])={1,7},NOT(ISERROR(VLOOKUP(DATE(YEAR(UsageTable[[#This Row],[Time]]),MONTH(UsageTable[[#This Row],[Time]]),DAY(UsageTable[[#This Row],[Time]])),Holidays[Date],1,FALSE()))))</f>
        <v>0</v>
      </c>
      <c r="I26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1.46</v>
      </c>
      <c r="K26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0" spans="2:11" x14ac:dyDescent="0.3">
      <c r="B2610" s="29">
        <v>44222</v>
      </c>
      <c r="C2610" s="34">
        <v>44222.5</v>
      </c>
      <c r="D2610" s="31">
        <v>3.1</v>
      </c>
      <c r="E2610" s="15"/>
      <c r="F2610" s="15"/>
      <c r="G2610" s="36" t="str">
        <f>TEXT(UsageTable[[#This Row],[Time]],"mm-dd")</f>
        <v>01-26</v>
      </c>
      <c r="H2610" s="36" t="b" cm="1">
        <f t="array" ref="H2610">OR(WEEKDAY(UsageTable[[#This Row],[Time]])={1,7},NOT(ISERROR(VLOOKUP(DATE(YEAR(UsageTable[[#This Row],[Time]]),MONTH(UsageTable[[#This Row],[Time]]),DAY(UsageTable[[#This Row],[Time]])),Holidays[Date],1,FALSE()))))</f>
        <v>0</v>
      </c>
      <c r="I26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3.1</v>
      </c>
      <c r="K26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1" spans="2:11" x14ac:dyDescent="0.3">
      <c r="B2611" s="26">
        <v>44222</v>
      </c>
      <c r="C2611" s="33">
        <v>44222.541666666664</v>
      </c>
      <c r="D2611" s="28">
        <v>3.06</v>
      </c>
      <c r="E2611" s="15"/>
      <c r="F2611" s="15"/>
      <c r="G2611" s="36" t="str">
        <f>TEXT(UsageTable[[#This Row],[Time]],"mm-dd")</f>
        <v>01-26</v>
      </c>
      <c r="H2611" s="36" t="b" cm="1">
        <f t="array" ref="H2611">OR(WEEKDAY(UsageTable[[#This Row],[Time]])={1,7},NOT(ISERROR(VLOOKUP(DATE(YEAR(UsageTable[[#This Row],[Time]]),MONTH(UsageTable[[#This Row],[Time]]),DAY(UsageTable[[#This Row],[Time]])),Holidays[Date],1,FALSE()))))</f>
        <v>0</v>
      </c>
      <c r="I26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3.06</v>
      </c>
      <c r="K26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2" spans="2:11" x14ac:dyDescent="0.3">
      <c r="B2612" s="29">
        <v>44222</v>
      </c>
      <c r="C2612" s="34">
        <v>44222.583333333336</v>
      </c>
      <c r="D2612" s="31">
        <v>1.67</v>
      </c>
      <c r="E2612" s="15"/>
      <c r="F2612" s="15"/>
      <c r="G2612" s="36" t="str">
        <f>TEXT(UsageTable[[#This Row],[Time]],"mm-dd")</f>
        <v>01-26</v>
      </c>
      <c r="H2612" s="36" t="b" cm="1">
        <f t="array" ref="H2612">OR(WEEKDAY(UsageTable[[#This Row],[Time]])={1,7},NOT(ISERROR(VLOOKUP(DATE(YEAR(UsageTable[[#This Row],[Time]]),MONTH(UsageTable[[#This Row],[Time]]),DAY(UsageTable[[#This Row],[Time]])),Holidays[Date],1,FALSE()))))</f>
        <v>0</v>
      </c>
      <c r="I26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1.67</v>
      </c>
      <c r="K26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3" spans="2:11" x14ac:dyDescent="0.3">
      <c r="B2613" s="26">
        <v>44222</v>
      </c>
      <c r="C2613" s="33">
        <v>44222.625</v>
      </c>
      <c r="D2613" s="28">
        <v>1.57</v>
      </c>
      <c r="E2613" s="15"/>
      <c r="F2613" s="15"/>
      <c r="G2613" s="36" t="str">
        <f>TEXT(UsageTable[[#This Row],[Time]],"mm-dd")</f>
        <v>01-26</v>
      </c>
      <c r="H2613" s="36" t="b" cm="1">
        <f t="array" ref="H2613">OR(WEEKDAY(UsageTable[[#This Row],[Time]])={1,7},NOT(ISERROR(VLOOKUP(DATE(YEAR(UsageTable[[#This Row],[Time]]),MONTH(UsageTable[[#This Row],[Time]]),DAY(UsageTable[[#This Row],[Time]])),Holidays[Date],1,FALSE()))))</f>
        <v>0</v>
      </c>
      <c r="I26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26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4" spans="2:11" x14ac:dyDescent="0.3">
      <c r="B2614" s="29">
        <v>44222</v>
      </c>
      <c r="C2614" s="34">
        <v>44222.666666666664</v>
      </c>
      <c r="D2614" s="31">
        <v>3.23</v>
      </c>
      <c r="E2614" s="15"/>
      <c r="F2614" s="15"/>
      <c r="G2614" s="36" t="str">
        <f>TEXT(UsageTable[[#This Row],[Time]],"mm-dd")</f>
        <v>01-26</v>
      </c>
      <c r="H2614" s="36" t="b" cm="1">
        <f t="array" ref="H2614">OR(WEEKDAY(UsageTable[[#This Row],[Time]])={1,7},NOT(ISERROR(VLOOKUP(DATE(YEAR(UsageTable[[#This Row],[Time]]),MONTH(UsageTable[[#This Row],[Time]]),DAY(UsageTable[[#This Row],[Time]])),Holidays[Date],1,FALSE()))))</f>
        <v>0</v>
      </c>
      <c r="I26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3.23</v>
      </c>
      <c r="K26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5" spans="2:11" x14ac:dyDescent="0.3">
      <c r="B2615" s="26">
        <v>44222</v>
      </c>
      <c r="C2615" s="33">
        <v>44222.708333333336</v>
      </c>
      <c r="D2615" s="28">
        <v>3.02</v>
      </c>
      <c r="E2615" s="15"/>
      <c r="F2615" s="15"/>
      <c r="G2615" s="36" t="str">
        <f>TEXT(UsageTable[[#This Row],[Time]],"mm-dd")</f>
        <v>01-26</v>
      </c>
      <c r="H2615" s="36" t="b" cm="1">
        <f t="array" ref="H2615">OR(WEEKDAY(UsageTable[[#This Row],[Time]])={1,7},NOT(ISERROR(VLOOKUP(DATE(YEAR(UsageTable[[#This Row],[Time]]),MONTH(UsageTable[[#This Row],[Time]]),DAY(UsageTable[[#This Row],[Time]])),Holidays[Date],1,FALSE()))))</f>
        <v>0</v>
      </c>
      <c r="I26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3.02</v>
      </c>
    </row>
    <row r="2616" spans="2:11" x14ac:dyDescent="0.3">
      <c r="B2616" s="29">
        <v>44222</v>
      </c>
      <c r="C2616" s="34">
        <v>44222.75</v>
      </c>
      <c r="D2616" s="31">
        <v>5.08</v>
      </c>
      <c r="E2616" s="15"/>
      <c r="F2616" s="15"/>
      <c r="G2616" s="36" t="str">
        <f>TEXT(UsageTable[[#This Row],[Time]],"mm-dd")</f>
        <v>01-26</v>
      </c>
      <c r="H2616" s="36" t="b" cm="1">
        <f t="array" ref="H2616">OR(WEEKDAY(UsageTable[[#This Row],[Time]])={1,7},NOT(ISERROR(VLOOKUP(DATE(YEAR(UsageTable[[#This Row],[Time]]),MONTH(UsageTable[[#This Row],[Time]]),DAY(UsageTable[[#This Row],[Time]])),Holidays[Date],1,FALSE()))))</f>
        <v>0</v>
      </c>
      <c r="I26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5.08</v>
      </c>
    </row>
    <row r="2617" spans="2:11" x14ac:dyDescent="0.3">
      <c r="B2617" s="26">
        <v>44222</v>
      </c>
      <c r="C2617" s="33">
        <v>44222.791666666664</v>
      </c>
      <c r="D2617" s="28">
        <v>4.26</v>
      </c>
      <c r="E2617" s="15"/>
      <c r="F2617" s="15"/>
      <c r="G2617" s="36" t="str">
        <f>TEXT(UsageTable[[#This Row],[Time]],"mm-dd")</f>
        <v>01-26</v>
      </c>
      <c r="H2617" s="36" t="b" cm="1">
        <f t="array" ref="H2617">OR(WEEKDAY(UsageTable[[#This Row],[Time]])={1,7},NOT(ISERROR(VLOOKUP(DATE(YEAR(UsageTable[[#This Row],[Time]]),MONTH(UsageTable[[#This Row],[Time]]),DAY(UsageTable[[#This Row],[Time]])),Holidays[Date],1,FALSE()))))</f>
        <v>0</v>
      </c>
      <c r="I26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4.26</v>
      </c>
      <c r="J26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8" spans="2:11" x14ac:dyDescent="0.3">
      <c r="B2618" s="29">
        <v>44222</v>
      </c>
      <c r="C2618" s="34">
        <v>44222.833333333336</v>
      </c>
      <c r="D2618" s="31">
        <v>2.15</v>
      </c>
      <c r="E2618" s="15"/>
      <c r="F2618" s="15"/>
      <c r="G2618" s="36" t="str">
        <f>TEXT(UsageTable[[#This Row],[Time]],"mm-dd")</f>
        <v>01-26</v>
      </c>
      <c r="H2618" s="36" t="b" cm="1">
        <f t="array" ref="H2618">OR(WEEKDAY(UsageTable[[#This Row],[Time]])={1,7},NOT(ISERROR(VLOOKUP(DATE(YEAR(UsageTable[[#This Row],[Time]]),MONTH(UsageTable[[#This Row],[Time]]),DAY(UsageTable[[#This Row],[Time]])),Holidays[Date],1,FALSE()))))</f>
        <v>0</v>
      </c>
      <c r="I26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2.15</v>
      </c>
      <c r="J26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19" spans="2:11" x14ac:dyDescent="0.3">
      <c r="B2619" s="26">
        <v>44222</v>
      </c>
      <c r="C2619" s="33">
        <v>44222.875</v>
      </c>
      <c r="D2619" s="28">
        <v>1.87</v>
      </c>
      <c r="E2619" s="15"/>
      <c r="F2619" s="15"/>
      <c r="G2619" s="36" t="str">
        <f>TEXT(UsageTable[[#This Row],[Time]],"mm-dd")</f>
        <v>01-26</v>
      </c>
      <c r="H2619" s="36" t="b" cm="1">
        <f t="array" ref="H2619">OR(WEEKDAY(UsageTable[[#This Row],[Time]])={1,7},NOT(ISERROR(VLOOKUP(DATE(YEAR(UsageTable[[#This Row],[Time]]),MONTH(UsageTable[[#This Row],[Time]]),DAY(UsageTable[[#This Row],[Time]])),Holidays[Date],1,FALSE()))))</f>
        <v>0</v>
      </c>
      <c r="I26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26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0" spans="2:11" x14ac:dyDescent="0.3">
      <c r="B2620" s="29">
        <v>44222</v>
      </c>
      <c r="C2620" s="34">
        <v>44222.916666666664</v>
      </c>
      <c r="D2620" s="31">
        <v>0.56999999999999995</v>
      </c>
      <c r="E2620" s="15"/>
      <c r="F2620" s="15"/>
      <c r="G2620" s="36" t="str">
        <f>TEXT(UsageTable[[#This Row],[Time]],"mm-dd")</f>
        <v>01-26</v>
      </c>
      <c r="H2620" s="36" t="b" cm="1">
        <f t="array" ref="H2620">OR(WEEKDAY(UsageTable[[#This Row],[Time]])={1,7},NOT(ISERROR(VLOOKUP(DATE(YEAR(UsageTable[[#This Row],[Time]]),MONTH(UsageTable[[#This Row],[Time]]),DAY(UsageTable[[#This Row],[Time]])),Holidays[Date],1,FALSE()))))</f>
        <v>0</v>
      </c>
      <c r="I26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26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1" spans="2:11" x14ac:dyDescent="0.3">
      <c r="B2621" s="26">
        <v>44222</v>
      </c>
      <c r="C2621" s="33">
        <v>44222.958333333336</v>
      </c>
      <c r="D2621" s="28">
        <v>0.91</v>
      </c>
      <c r="E2621" s="15"/>
      <c r="F2621" s="15"/>
      <c r="G2621" s="36" t="str">
        <f>TEXT(UsageTable[[#This Row],[Time]],"mm-dd")</f>
        <v>01-26</v>
      </c>
      <c r="H2621" s="36" t="b" cm="1">
        <f t="array" ref="H2621">OR(WEEKDAY(UsageTable[[#This Row],[Time]])={1,7},NOT(ISERROR(VLOOKUP(DATE(YEAR(UsageTable[[#This Row],[Time]]),MONTH(UsageTable[[#This Row],[Time]]),DAY(UsageTable[[#This Row],[Time]])),Holidays[Date],1,FALSE()))))</f>
        <v>0</v>
      </c>
      <c r="I26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6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2" spans="2:11" x14ac:dyDescent="0.3">
      <c r="B2622" s="29">
        <v>44223</v>
      </c>
      <c r="C2622" s="34">
        <v>44223</v>
      </c>
      <c r="D2622" s="31">
        <v>0.83</v>
      </c>
      <c r="E2622" s="15"/>
      <c r="F2622" s="15"/>
      <c r="G2622" s="36" t="str">
        <f>TEXT(UsageTable[[#This Row],[Time]],"mm-dd")</f>
        <v>01-27</v>
      </c>
      <c r="H2622" s="36" t="b" cm="1">
        <f t="array" ref="H2622">OR(WEEKDAY(UsageTable[[#This Row],[Time]])={1,7},NOT(ISERROR(VLOOKUP(DATE(YEAR(UsageTable[[#This Row],[Time]]),MONTH(UsageTable[[#This Row],[Time]]),DAY(UsageTable[[#This Row],[Time]])),Holidays[Date],1,FALSE()))))</f>
        <v>0</v>
      </c>
      <c r="I26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26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3" spans="2:11" x14ac:dyDescent="0.3">
      <c r="B2623" s="26">
        <v>44223</v>
      </c>
      <c r="C2623" s="33">
        <v>44223.041666666664</v>
      </c>
      <c r="D2623" s="28">
        <v>0.38</v>
      </c>
      <c r="E2623" s="15"/>
      <c r="F2623" s="15"/>
      <c r="G2623" s="36" t="str">
        <f>TEXT(UsageTable[[#This Row],[Time]],"mm-dd")</f>
        <v>01-27</v>
      </c>
      <c r="H2623" s="36" t="b" cm="1">
        <f t="array" ref="H2623">OR(WEEKDAY(UsageTable[[#This Row],[Time]])={1,7},NOT(ISERROR(VLOOKUP(DATE(YEAR(UsageTable[[#This Row],[Time]]),MONTH(UsageTable[[#This Row],[Time]]),DAY(UsageTable[[#This Row],[Time]])),Holidays[Date],1,FALSE()))))</f>
        <v>0</v>
      </c>
      <c r="I26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6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4" spans="2:11" x14ac:dyDescent="0.3">
      <c r="B2624" s="29">
        <v>44223</v>
      </c>
      <c r="C2624" s="34">
        <v>44223.083333333336</v>
      </c>
      <c r="D2624" s="31">
        <v>0.32</v>
      </c>
      <c r="E2624" s="15"/>
      <c r="F2624" s="15"/>
      <c r="G2624" s="36" t="str">
        <f>TEXT(UsageTable[[#This Row],[Time]],"mm-dd")</f>
        <v>01-27</v>
      </c>
      <c r="H2624" s="36" t="b" cm="1">
        <f t="array" ref="H2624">OR(WEEKDAY(UsageTable[[#This Row],[Time]])={1,7},NOT(ISERROR(VLOOKUP(DATE(YEAR(UsageTable[[#This Row],[Time]]),MONTH(UsageTable[[#This Row],[Time]]),DAY(UsageTable[[#This Row],[Time]])),Holidays[Date],1,FALSE()))))</f>
        <v>0</v>
      </c>
      <c r="I26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6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5" spans="2:11" x14ac:dyDescent="0.3">
      <c r="B2625" s="26">
        <v>44223</v>
      </c>
      <c r="C2625" s="33">
        <v>44223.125</v>
      </c>
      <c r="D2625" s="28">
        <v>0.59</v>
      </c>
      <c r="E2625" s="15"/>
      <c r="F2625" s="15"/>
      <c r="G2625" s="36" t="str">
        <f>TEXT(UsageTable[[#This Row],[Time]],"mm-dd")</f>
        <v>01-27</v>
      </c>
      <c r="H2625" s="36" t="b" cm="1">
        <f t="array" ref="H2625">OR(WEEKDAY(UsageTable[[#This Row],[Time]])={1,7},NOT(ISERROR(VLOOKUP(DATE(YEAR(UsageTable[[#This Row],[Time]]),MONTH(UsageTable[[#This Row],[Time]]),DAY(UsageTable[[#This Row],[Time]])),Holidays[Date],1,FALSE()))))</f>
        <v>0</v>
      </c>
      <c r="I26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26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6" spans="2:11" x14ac:dyDescent="0.3">
      <c r="B2626" s="29">
        <v>44223</v>
      </c>
      <c r="C2626" s="34">
        <v>44223.166666666664</v>
      </c>
      <c r="D2626" s="31">
        <v>0.34</v>
      </c>
      <c r="E2626" s="15"/>
      <c r="F2626" s="15"/>
      <c r="G2626" s="36" t="str">
        <f>TEXT(UsageTable[[#This Row],[Time]],"mm-dd")</f>
        <v>01-27</v>
      </c>
      <c r="H2626" s="36" t="b" cm="1">
        <f t="array" ref="H2626">OR(WEEKDAY(UsageTable[[#This Row],[Time]])={1,7},NOT(ISERROR(VLOOKUP(DATE(YEAR(UsageTable[[#This Row],[Time]]),MONTH(UsageTable[[#This Row],[Time]]),DAY(UsageTable[[#This Row],[Time]])),Holidays[Date],1,FALSE()))))</f>
        <v>0</v>
      </c>
      <c r="I26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6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7" spans="2:11" x14ac:dyDescent="0.3">
      <c r="B2627" s="26">
        <v>44223</v>
      </c>
      <c r="C2627" s="33">
        <v>44223.208333333336</v>
      </c>
      <c r="D2627" s="28">
        <v>1.26</v>
      </c>
      <c r="E2627" s="15"/>
      <c r="F2627" s="15"/>
      <c r="G2627" s="36" t="str">
        <f>TEXT(UsageTable[[#This Row],[Time]],"mm-dd")</f>
        <v>01-27</v>
      </c>
      <c r="H2627" s="36" t="b" cm="1">
        <f t="array" ref="H2627">OR(WEEKDAY(UsageTable[[#This Row],[Time]])={1,7},NOT(ISERROR(VLOOKUP(DATE(YEAR(UsageTable[[#This Row],[Time]]),MONTH(UsageTable[[#This Row],[Time]]),DAY(UsageTable[[#This Row],[Time]])),Holidays[Date],1,FALSE()))))</f>
        <v>0</v>
      </c>
      <c r="I26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26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8" spans="2:11" x14ac:dyDescent="0.3">
      <c r="B2628" s="29">
        <v>44223</v>
      </c>
      <c r="C2628" s="34">
        <v>44223.25</v>
      </c>
      <c r="D2628" s="31">
        <v>1.25</v>
      </c>
      <c r="E2628" s="15"/>
      <c r="F2628" s="15"/>
      <c r="G2628" s="36" t="str">
        <f>TEXT(UsageTable[[#This Row],[Time]],"mm-dd")</f>
        <v>01-27</v>
      </c>
      <c r="H2628" s="36" t="b" cm="1">
        <f t="array" ref="H2628">OR(WEEKDAY(UsageTable[[#This Row],[Time]])={1,7},NOT(ISERROR(VLOOKUP(DATE(YEAR(UsageTable[[#This Row],[Time]]),MONTH(UsageTable[[#This Row],[Time]]),DAY(UsageTable[[#This Row],[Time]])),Holidays[Date],1,FALSE()))))</f>
        <v>0</v>
      </c>
      <c r="I26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6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29" spans="2:11" x14ac:dyDescent="0.3">
      <c r="B2629" s="26">
        <v>44223</v>
      </c>
      <c r="C2629" s="33">
        <v>44223.291666666664</v>
      </c>
      <c r="D2629" s="28">
        <v>3.99</v>
      </c>
      <c r="E2629" s="15"/>
      <c r="F2629" s="15"/>
      <c r="G2629" s="36" t="str">
        <f>TEXT(UsageTable[[#This Row],[Time]],"mm-dd")</f>
        <v>01-27</v>
      </c>
      <c r="H2629" s="36" t="b" cm="1">
        <f t="array" ref="H2629">OR(WEEKDAY(UsageTable[[#This Row],[Time]])={1,7},NOT(ISERROR(VLOOKUP(DATE(YEAR(UsageTable[[#This Row],[Time]]),MONTH(UsageTable[[#This Row],[Time]]),DAY(UsageTable[[#This Row],[Time]])),Holidays[Date],1,FALSE()))))</f>
        <v>0</v>
      </c>
      <c r="I26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3.99</v>
      </c>
    </row>
    <row r="2630" spans="2:11" x14ac:dyDescent="0.3">
      <c r="B2630" s="29">
        <v>44223</v>
      </c>
      <c r="C2630" s="34">
        <v>44223.333333333336</v>
      </c>
      <c r="D2630" s="31">
        <v>2.74</v>
      </c>
      <c r="E2630" s="15"/>
      <c r="F2630" s="15"/>
      <c r="G2630" s="36" t="str">
        <f>TEXT(UsageTable[[#This Row],[Time]],"mm-dd")</f>
        <v>01-27</v>
      </c>
      <c r="H2630" s="36" t="b" cm="1">
        <f t="array" ref="H2630">OR(WEEKDAY(UsageTable[[#This Row],[Time]])={1,7},NOT(ISERROR(VLOOKUP(DATE(YEAR(UsageTable[[#This Row],[Time]]),MONTH(UsageTable[[#This Row],[Time]]),DAY(UsageTable[[#This Row],[Time]])),Holidays[Date],1,FALSE()))))</f>
        <v>0</v>
      </c>
      <c r="I26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2.74</v>
      </c>
    </row>
    <row r="2631" spans="2:11" x14ac:dyDescent="0.3">
      <c r="B2631" s="26">
        <v>44223</v>
      </c>
      <c r="C2631" s="33">
        <v>44223.375</v>
      </c>
      <c r="D2631" s="28">
        <v>3.24</v>
      </c>
      <c r="E2631" s="15"/>
      <c r="F2631" s="15"/>
      <c r="G2631" s="36" t="str">
        <f>TEXT(UsageTable[[#This Row],[Time]],"mm-dd")</f>
        <v>01-27</v>
      </c>
      <c r="H2631" s="36" t="b" cm="1">
        <f t="array" ref="H2631">OR(WEEKDAY(UsageTable[[#This Row],[Time]])={1,7},NOT(ISERROR(VLOOKUP(DATE(YEAR(UsageTable[[#This Row],[Time]]),MONTH(UsageTable[[#This Row],[Time]]),DAY(UsageTable[[#This Row],[Time]])),Holidays[Date],1,FALSE()))))</f>
        <v>0</v>
      </c>
      <c r="I26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3.24</v>
      </c>
    </row>
    <row r="2632" spans="2:11" x14ac:dyDescent="0.3">
      <c r="B2632" s="29">
        <v>44223</v>
      </c>
      <c r="C2632" s="34">
        <v>44223.416666666664</v>
      </c>
      <c r="D2632" s="31">
        <v>1.66</v>
      </c>
      <c r="E2632" s="15"/>
      <c r="F2632" s="15"/>
      <c r="G2632" s="36" t="str">
        <f>TEXT(UsageTable[[#This Row],[Time]],"mm-dd")</f>
        <v>01-27</v>
      </c>
      <c r="H2632" s="36" t="b" cm="1">
        <f t="array" ref="H2632">OR(WEEKDAY(UsageTable[[#This Row],[Time]])={1,7},NOT(ISERROR(VLOOKUP(DATE(YEAR(UsageTable[[#This Row],[Time]]),MONTH(UsageTable[[#This Row],[Time]]),DAY(UsageTable[[#This Row],[Time]])),Holidays[Date],1,FALSE()))))</f>
        <v>0</v>
      </c>
      <c r="I26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1.66</v>
      </c>
    </row>
    <row r="2633" spans="2:11" x14ac:dyDescent="0.3">
      <c r="B2633" s="26">
        <v>44223</v>
      </c>
      <c r="C2633" s="33">
        <v>44223.458333333336</v>
      </c>
      <c r="D2633" s="28">
        <v>1.74</v>
      </c>
      <c r="E2633" s="15"/>
      <c r="F2633" s="15"/>
      <c r="G2633" s="36" t="str">
        <f>TEXT(UsageTable[[#This Row],[Time]],"mm-dd")</f>
        <v>01-27</v>
      </c>
      <c r="H2633" s="36" t="b" cm="1">
        <f t="array" ref="H2633">OR(WEEKDAY(UsageTable[[#This Row],[Time]])={1,7},NOT(ISERROR(VLOOKUP(DATE(YEAR(UsageTable[[#This Row],[Time]]),MONTH(UsageTable[[#This Row],[Time]]),DAY(UsageTable[[#This Row],[Time]])),Holidays[Date],1,FALSE()))))</f>
        <v>0</v>
      </c>
      <c r="I26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26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4" spans="2:11" x14ac:dyDescent="0.3">
      <c r="B2634" s="29">
        <v>44223</v>
      </c>
      <c r="C2634" s="34">
        <v>44223.5</v>
      </c>
      <c r="D2634" s="31">
        <v>1.92</v>
      </c>
      <c r="E2634" s="15"/>
      <c r="F2634" s="15"/>
      <c r="G2634" s="36" t="str">
        <f>TEXT(UsageTable[[#This Row],[Time]],"mm-dd")</f>
        <v>01-27</v>
      </c>
      <c r="H2634" s="36" t="b" cm="1">
        <f t="array" ref="H2634">OR(WEEKDAY(UsageTable[[#This Row],[Time]])={1,7},NOT(ISERROR(VLOOKUP(DATE(YEAR(UsageTable[[#This Row],[Time]]),MONTH(UsageTable[[#This Row],[Time]]),DAY(UsageTable[[#This Row],[Time]])),Holidays[Date],1,FALSE()))))</f>
        <v>0</v>
      </c>
      <c r="I26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1.92</v>
      </c>
      <c r="K26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5" spans="2:11" x14ac:dyDescent="0.3">
      <c r="B2635" s="26">
        <v>44223</v>
      </c>
      <c r="C2635" s="33">
        <v>44223.541666666664</v>
      </c>
      <c r="D2635" s="28">
        <v>1.36</v>
      </c>
      <c r="E2635" s="15"/>
      <c r="F2635" s="15"/>
      <c r="G2635" s="36" t="str">
        <f>TEXT(UsageTable[[#This Row],[Time]],"mm-dd")</f>
        <v>01-27</v>
      </c>
      <c r="H2635" s="36" t="b" cm="1">
        <f t="array" ref="H2635">OR(WEEKDAY(UsageTable[[#This Row],[Time]])={1,7},NOT(ISERROR(VLOOKUP(DATE(YEAR(UsageTable[[#This Row],[Time]]),MONTH(UsageTable[[#This Row],[Time]]),DAY(UsageTable[[#This Row],[Time]])),Holidays[Date],1,FALSE()))))</f>
        <v>0</v>
      </c>
      <c r="I26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1.36</v>
      </c>
      <c r="K26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6" spans="2:11" x14ac:dyDescent="0.3">
      <c r="B2636" s="29">
        <v>44223</v>
      </c>
      <c r="C2636" s="34">
        <v>44223.583333333336</v>
      </c>
      <c r="D2636" s="31">
        <v>0.93</v>
      </c>
      <c r="E2636" s="15"/>
      <c r="F2636" s="15"/>
      <c r="G2636" s="36" t="str">
        <f>TEXT(UsageTable[[#This Row],[Time]],"mm-dd")</f>
        <v>01-27</v>
      </c>
      <c r="H2636" s="36" t="b" cm="1">
        <f t="array" ref="H2636">OR(WEEKDAY(UsageTable[[#This Row],[Time]])={1,7},NOT(ISERROR(VLOOKUP(DATE(YEAR(UsageTable[[#This Row],[Time]]),MONTH(UsageTable[[#This Row],[Time]]),DAY(UsageTable[[#This Row],[Time]])),Holidays[Date],1,FALSE()))))</f>
        <v>0</v>
      </c>
      <c r="I26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0.93</v>
      </c>
      <c r="K26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7" spans="2:11" x14ac:dyDescent="0.3">
      <c r="B2637" s="26">
        <v>44223</v>
      </c>
      <c r="C2637" s="33">
        <v>44223.625</v>
      </c>
      <c r="D2637" s="28">
        <v>2.23</v>
      </c>
      <c r="E2637" s="15"/>
      <c r="F2637" s="15"/>
      <c r="G2637" s="36" t="str">
        <f>TEXT(UsageTable[[#This Row],[Time]],"mm-dd")</f>
        <v>01-27</v>
      </c>
      <c r="H2637" s="36" t="b" cm="1">
        <f t="array" ref="H2637">OR(WEEKDAY(UsageTable[[#This Row],[Time]])={1,7},NOT(ISERROR(VLOOKUP(DATE(YEAR(UsageTable[[#This Row],[Time]]),MONTH(UsageTable[[#This Row],[Time]]),DAY(UsageTable[[#This Row],[Time]])),Holidays[Date],1,FALSE()))))</f>
        <v>0</v>
      </c>
      <c r="I26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2.23</v>
      </c>
      <c r="K26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8" spans="2:11" x14ac:dyDescent="0.3">
      <c r="B2638" s="29">
        <v>44223</v>
      </c>
      <c r="C2638" s="34">
        <v>44223.666666666664</v>
      </c>
      <c r="D2638" s="31">
        <v>1.82</v>
      </c>
      <c r="E2638" s="15"/>
      <c r="F2638" s="15"/>
      <c r="G2638" s="36" t="str">
        <f>TEXT(UsageTable[[#This Row],[Time]],"mm-dd")</f>
        <v>01-27</v>
      </c>
      <c r="H2638" s="36" t="b" cm="1">
        <f t="array" ref="H2638">OR(WEEKDAY(UsageTable[[#This Row],[Time]])={1,7},NOT(ISERROR(VLOOKUP(DATE(YEAR(UsageTable[[#This Row],[Time]]),MONTH(UsageTable[[#This Row],[Time]]),DAY(UsageTable[[#This Row],[Time]])),Holidays[Date],1,FALSE()))))</f>
        <v>0</v>
      </c>
      <c r="I26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1.82</v>
      </c>
      <c r="K26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39" spans="2:11" x14ac:dyDescent="0.3">
      <c r="B2639" s="26">
        <v>44223</v>
      </c>
      <c r="C2639" s="33">
        <v>44223.708333333336</v>
      </c>
      <c r="D2639" s="28">
        <v>3.43</v>
      </c>
      <c r="E2639" s="15"/>
      <c r="F2639" s="15"/>
      <c r="G2639" s="36" t="str">
        <f>TEXT(UsageTable[[#This Row],[Time]],"mm-dd")</f>
        <v>01-27</v>
      </c>
      <c r="H2639" s="36" t="b" cm="1">
        <f t="array" ref="H2639">OR(WEEKDAY(UsageTable[[#This Row],[Time]])={1,7},NOT(ISERROR(VLOOKUP(DATE(YEAR(UsageTable[[#This Row],[Time]]),MONTH(UsageTable[[#This Row],[Time]]),DAY(UsageTable[[#This Row],[Time]])),Holidays[Date],1,FALSE()))))</f>
        <v>0</v>
      </c>
      <c r="I26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3.43</v>
      </c>
    </row>
    <row r="2640" spans="2:11" x14ac:dyDescent="0.3">
      <c r="B2640" s="29">
        <v>44223</v>
      </c>
      <c r="C2640" s="34">
        <v>44223.75</v>
      </c>
      <c r="D2640" s="31">
        <v>2</v>
      </c>
      <c r="E2640" s="15"/>
      <c r="F2640" s="15"/>
      <c r="G2640" s="36" t="str">
        <f>TEXT(UsageTable[[#This Row],[Time]],"mm-dd")</f>
        <v>01-27</v>
      </c>
      <c r="H2640" s="36" t="b" cm="1">
        <f t="array" ref="H2640">OR(WEEKDAY(UsageTable[[#This Row],[Time]])={1,7},NOT(ISERROR(VLOOKUP(DATE(YEAR(UsageTable[[#This Row],[Time]]),MONTH(UsageTable[[#This Row],[Time]]),DAY(UsageTable[[#This Row],[Time]])),Holidays[Date],1,FALSE()))))</f>
        <v>0</v>
      </c>
      <c r="I26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2641" spans="2:11" x14ac:dyDescent="0.3">
      <c r="B2641" s="26">
        <v>44223</v>
      </c>
      <c r="C2641" s="33">
        <v>44223.791666666664</v>
      </c>
      <c r="D2641" s="28">
        <v>1.52</v>
      </c>
      <c r="E2641" s="15"/>
      <c r="F2641" s="15"/>
      <c r="G2641" s="36" t="str">
        <f>TEXT(UsageTable[[#This Row],[Time]],"mm-dd")</f>
        <v>01-27</v>
      </c>
      <c r="H2641" s="36" t="b" cm="1">
        <f t="array" ref="H2641">OR(WEEKDAY(UsageTable[[#This Row],[Time]])={1,7},NOT(ISERROR(VLOOKUP(DATE(YEAR(UsageTable[[#This Row],[Time]]),MONTH(UsageTable[[#This Row],[Time]]),DAY(UsageTable[[#This Row],[Time]])),Holidays[Date],1,FALSE()))))</f>
        <v>0</v>
      </c>
      <c r="I26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26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2" spans="2:11" x14ac:dyDescent="0.3">
      <c r="B2642" s="29">
        <v>44223</v>
      </c>
      <c r="C2642" s="34">
        <v>44223.833333333336</v>
      </c>
      <c r="D2642" s="31">
        <v>2.67</v>
      </c>
      <c r="E2642" s="15"/>
      <c r="F2642" s="15"/>
      <c r="G2642" s="36" t="str">
        <f>TEXT(UsageTable[[#This Row],[Time]],"mm-dd")</f>
        <v>01-27</v>
      </c>
      <c r="H2642" s="36" t="b" cm="1">
        <f t="array" ref="H2642">OR(WEEKDAY(UsageTable[[#This Row],[Time]])={1,7},NOT(ISERROR(VLOOKUP(DATE(YEAR(UsageTable[[#This Row],[Time]]),MONTH(UsageTable[[#This Row],[Time]]),DAY(UsageTable[[#This Row],[Time]])),Holidays[Date],1,FALSE()))))</f>
        <v>0</v>
      </c>
      <c r="I26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2.67</v>
      </c>
      <c r="J26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3" spans="2:11" x14ac:dyDescent="0.3">
      <c r="B2643" s="26">
        <v>44223</v>
      </c>
      <c r="C2643" s="33">
        <v>44223.875</v>
      </c>
      <c r="D2643" s="28">
        <v>0.97</v>
      </c>
      <c r="E2643" s="15"/>
      <c r="F2643" s="15"/>
      <c r="G2643" s="36" t="str">
        <f>TEXT(UsageTable[[#This Row],[Time]],"mm-dd")</f>
        <v>01-27</v>
      </c>
      <c r="H2643" s="36" t="b" cm="1">
        <f t="array" ref="H2643">OR(WEEKDAY(UsageTable[[#This Row],[Time]])={1,7},NOT(ISERROR(VLOOKUP(DATE(YEAR(UsageTable[[#This Row],[Time]]),MONTH(UsageTable[[#This Row],[Time]]),DAY(UsageTable[[#This Row],[Time]])),Holidays[Date],1,FALSE()))))</f>
        <v>0</v>
      </c>
      <c r="I26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6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4" spans="2:11" x14ac:dyDescent="0.3">
      <c r="B2644" s="29">
        <v>44223</v>
      </c>
      <c r="C2644" s="34">
        <v>44223.916666666664</v>
      </c>
      <c r="D2644" s="31">
        <v>0.46</v>
      </c>
      <c r="E2644" s="15"/>
      <c r="F2644" s="15"/>
      <c r="G2644" s="36" t="str">
        <f>TEXT(UsageTable[[#This Row],[Time]],"mm-dd")</f>
        <v>01-27</v>
      </c>
      <c r="H2644" s="36" t="b" cm="1">
        <f t="array" ref="H2644">OR(WEEKDAY(UsageTable[[#This Row],[Time]])={1,7},NOT(ISERROR(VLOOKUP(DATE(YEAR(UsageTable[[#This Row],[Time]]),MONTH(UsageTable[[#This Row],[Time]]),DAY(UsageTable[[#This Row],[Time]])),Holidays[Date],1,FALSE()))))</f>
        <v>0</v>
      </c>
      <c r="I26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26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5" spans="2:11" x14ac:dyDescent="0.3">
      <c r="B2645" s="26">
        <v>44223</v>
      </c>
      <c r="C2645" s="33">
        <v>44223.958333333336</v>
      </c>
      <c r="D2645" s="28">
        <v>0.88</v>
      </c>
      <c r="E2645" s="15"/>
      <c r="F2645" s="15"/>
      <c r="G2645" s="36" t="str">
        <f>TEXT(UsageTable[[#This Row],[Time]],"mm-dd")</f>
        <v>01-27</v>
      </c>
      <c r="H2645" s="36" t="b" cm="1">
        <f t="array" ref="H2645">OR(WEEKDAY(UsageTable[[#This Row],[Time]])={1,7},NOT(ISERROR(VLOOKUP(DATE(YEAR(UsageTable[[#This Row],[Time]]),MONTH(UsageTable[[#This Row],[Time]]),DAY(UsageTable[[#This Row],[Time]])),Holidays[Date],1,FALSE()))))</f>
        <v>0</v>
      </c>
      <c r="I26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26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6" spans="2:11" x14ac:dyDescent="0.3">
      <c r="B2646" s="29">
        <v>44224</v>
      </c>
      <c r="C2646" s="34">
        <v>44224</v>
      </c>
      <c r="D2646" s="31">
        <v>0.32</v>
      </c>
      <c r="E2646" s="15"/>
      <c r="F2646" s="15"/>
      <c r="G2646" s="36" t="str">
        <f>TEXT(UsageTable[[#This Row],[Time]],"mm-dd")</f>
        <v>01-28</v>
      </c>
      <c r="H2646" s="36" t="b" cm="1">
        <f t="array" ref="H2646">OR(WEEKDAY(UsageTable[[#This Row],[Time]])={1,7},NOT(ISERROR(VLOOKUP(DATE(YEAR(UsageTable[[#This Row],[Time]]),MONTH(UsageTable[[#This Row],[Time]]),DAY(UsageTable[[#This Row],[Time]])),Holidays[Date],1,FALSE()))))</f>
        <v>0</v>
      </c>
      <c r="I26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6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7" spans="2:11" x14ac:dyDescent="0.3">
      <c r="B2647" s="26">
        <v>44224</v>
      </c>
      <c r="C2647" s="33">
        <v>44224.041666666664</v>
      </c>
      <c r="D2647" s="28">
        <v>0.8</v>
      </c>
      <c r="E2647" s="15"/>
      <c r="F2647" s="15"/>
      <c r="G2647" s="36" t="str">
        <f>TEXT(UsageTable[[#This Row],[Time]],"mm-dd")</f>
        <v>01-28</v>
      </c>
      <c r="H2647" s="36" t="b" cm="1">
        <f t="array" ref="H2647">OR(WEEKDAY(UsageTable[[#This Row],[Time]])={1,7},NOT(ISERROR(VLOOKUP(DATE(YEAR(UsageTable[[#This Row],[Time]]),MONTH(UsageTable[[#This Row],[Time]]),DAY(UsageTable[[#This Row],[Time]])),Holidays[Date],1,FALSE()))))</f>
        <v>0</v>
      </c>
      <c r="I26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26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8" spans="2:11" x14ac:dyDescent="0.3">
      <c r="B2648" s="29">
        <v>44224</v>
      </c>
      <c r="C2648" s="34">
        <v>44224.083333333336</v>
      </c>
      <c r="D2648" s="31">
        <v>0.3</v>
      </c>
      <c r="E2648" s="15"/>
      <c r="F2648" s="15"/>
      <c r="G2648" s="36" t="str">
        <f>TEXT(UsageTable[[#This Row],[Time]],"mm-dd")</f>
        <v>01-28</v>
      </c>
      <c r="H2648" s="36" t="b" cm="1">
        <f t="array" ref="H2648">OR(WEEKDAY(UsageTable[[#This Row],[Time]])={1,7},NOT(ISERROR(VLOOKUP(DATE(YEAR(UsageTable[[#This Row],[Time]]),MONTH(UsageTable[[#This Row],[Time]]),DAY(UsageTable[[#This Row],[Time]])),Holidays[Date],1,FALSE()))))</f>
        <v>0</v>
      </c>
      <c r="I26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26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49" spans="2:11" x14ac:dyDescent="0.3">
      <c r="B2649" s="26">
        <v>44224</v>
      </c>
      <c r="C2649" s="33">
        <v>44224.125</v>
      </c>
      <c r="D2649" s="28">
        <v>0.37</v>
      </c>
      <c r="E2649" s="15"/>
      <c r="F2649" s="15"/>
      <c r="G2649" s="36" t="str">
        <f>TEXT(UsageTable[[#This Row],[Time]],"mm-dd")</f>
        <v>01-28</v>
      </c>
      <c r="H2649" s="36" t="b" cm="1">
        <f t="array" ref="H2649">OR(WEEKDAY(UsageTable[[#This Row],[Time]])={1,7},NOT(ISERROR(VLOOKUP(DATE(YEAR(UsageTable[[#This Row],[Time]]),MONTH(UsageTable[[#This Row],[Time]]),DAY(UsageTable[[#This Row],[Time]])),Holidays[Date],1,FALSE()))))</f>
        <v>0</v>
      </c>
      <c r="I26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6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0" spans="2:11" x14ac:dyDescent="0.3">
      <c r="B2650" s="29">
        <v>44224</v>
      </c>
      <c r="C2650" s="34">
        <v>44224.166666666664</v>
      </c>
      <c r="D2650" s="31">
        <v>0.33</v>
      </c>
      <c r="E2650" s="15"/>
      <c r="F2650" s="15"/>
      <c r="G2650" s="36" t="str">
        <f>TEXT(UsageTable[[#This Row],[Time]],"mm-dd")</f>
        <v>01-28</v>
      </c>
      <c r="H2650" s="36" t="b" cm="1">
        <f t="array" ref="H2650">OR(WEEKDAY(UsageTable[[#This Row],[Time]])={1,7},NOT(ISERROR(VLOOKUP(DATE(YEAR(UsageTable[[#This Row],[Time]]),MONTH(UsageTable[[#This Row],[Time]]),DAY(UsageTable[[#This Row],[Time]])),Holidays[Date],1,FALSE()))))</f>
        <v>0</v>
      </c>
      <c r="I26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6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1" spans="2:11" x14ac:dyDescent="0.3">
      <c r="B2651" s="26">
        <v>44224</v>
      </c>
      <c r="C2651" s="33">
        <v>44224.208333333336</v>
      </c>
      <c r="D2651" s="28">
        <v>1.28</v>
      </c>
      <c r="E2651" s="15"/>
      <c r="F2651" s="15"/>
      <c r="G2651" s="36" t="str">
        <f>TEXT(UsageTable[[#This Row],[Time]],"mm-dd")</f>
        <v>01-28</v>
      </c>
      <c r="H2651" s="36" t="b" cm="1">
        <f t="array" ref="H2651">OR(WEEKDAY(UsageTable[[#This Row],[Time]])={1,7},NOT(ISERROR(VLOOKUP(DATE(YEAR(UsageTable[[#This Row],[Time]]),MONTH(UsageTable[[#This Row],[Time]]),DAY(UsageTable[[#This Row],[Time]])),Holidays[Date],1,FALSE()))))</f>
        <v>0</v>
      </c>
      <c r="I26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26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2" spans="2:11" x14ac:dyDescent="0.3">
      <c r="B2652" s="29">
        <v>44224</v>
      </c>
      <c r="C2652" s="34">
        <v>44224.25</v>
      </c>
      <c r="D2652" s="31">
        <v>1.01</v>
      </c>
      <c r="E2652" s="15"/>
      <c r="F2652" s="15"/>
      <c r="G2652" s="36" t="str">
        <f>TEXT(UsageTable[[#This Row],[Time]],"mm-dd")</f>
        <v>01-28</v>
      </c>
      <c r="H2652" s="36" t="b" cm="1">
        <f t="array" ref="H2652">OR(WEEKDAY(UsageTable[[#This Row],[Time]])={1,7},NOT(ISERROR(VLOOKUP(DATE(YEAR(UsageTable[[#This Row],[Time]]),MONTH(UsageTable[[#This Row],[Time]]),DAY(UsageTable[[#This Row],[Time]])),Holidays[Date],1,FALSE()))))</f>
        <v>0</v>
      </c>
      <c r="I26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6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3" spans="2:11" x14ac:dyDescent="0.3">
      <c r="B2653" s="26">
        <v>44224</v>
      </c>
      <c r="C2653" s="33">
        <v>44224.291666666664</v>
      </c>
      <c r="D2653" s="28">
        <v>2.29</v>
      </c>
      <c r="E2653" s="15"/>
      <c r="F2653" s="15"/>
      <c r="G2653" s="36" t="str">
        <f>TEXT(UsageTable[[#This Row],[Time]],"mm-dd")</f>
        <v>01-28</v>
      </c>
      <c r="H2653" s="36" t="b" cm="1">
        <f t="array" ref="H2653">OR(WEEKDAY(UsageTable[[#This Row],[Time]])={1,7},NOT(ISERROR(VLOOKUP(DATE(YEAR(UsageTable[[#This Row],[Time]]),MONTH(UsageTable[[#This Row],[Time]]),DAY(UsageTable[[#This Row],[Time]])),Holidays[Date],1,FALSE()))))</f>
        <v>0</v>
      </c>
      <c r="I26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2654" spans="2:11" x14ac:dyDescent="0.3">
      <c r="B2654" s="29">
        <v>44224</v>
      </c>
      <c r="C2654" s="34">
        <v>44224.333333333336</v>
      </c>
      <c r="D2654" s="31">
        <v>5.68</v>
      </c>
      <c r="E2654" s="15"/>
      <c r="F2654" s="15"/>
      <c r="G2654" s="36" t="str">
        <f>TEXT(UsageTable[[#This Row],[Time]],"mm-dd")</f>
        <v>01-28</v>
      </c>
      <c r="H2654" s="36" t="b" cm="1">
        <f t="array" ref="H2654">OR(WEEKDAY(UsageTable[[#This Row],[Time]])={1,7},NOT(ISERROR(VLOOKUP(DATE(YEAR(UsageTable[[#This Row],[Time]]),MONTH(UsageTable[[#This Row],[Time]]),DAY(UsageTable[[#This Row],[Time]])),Holidays[Date],1,FALSE()))))</f>
        <v>0</v>
      </c>
      <c r="I26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5.68</v>
      </c>
    </row>
    <row r="2655" spans="2:11" x14ac:dyDescent="0.3">
      <c r="B2655" s="26">
        <v>44224</v>
      </c>
      <c r="C2655" s="33">
        <v>44224.375</v>
      </c>
      <c r="D2655" s="28">
        <v>2.62</v>
      </c>
      <c r="E2655" s="15"/>
      <c r="F2655" s="15"/>
      <c r="G2655" s="36" t="str">
        <f>TEXT(UsageTable[[#This Row],[Time]],"mm-dd")</f>
        <v>01-28</v>
      </c>
      <c r="H2655" s="36" t="b" cm="1">
        <f t="array" ref="H2655">OR(WEEKDAY(UsageTable[[#This Row],[Time]])={1,7},NOT(ISERROR(VLOOKUP(DATE(YEAR(UsageTable[[#This Row],[Time]]),MONTH(UsageTable[[#This Row],[Time]]),DAY(UsageTable[[#This Row],[Time]])),Holidays[Date],1,FALSE()))))</f>
        <v>0</v>
      </c>
      <c r="I26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2.62</v>
      </c>
    </row>
    <row r="2656" spans="2:11" x14ac:dyDescent="0.3">
      <c r="B2656" s="29">
        <v>44224</v>
      </c>
      <c r="C2656" s="34">
        <v>44224.416666666664</v>
      </c>
      <c r="D2656" s="31">
        <v>1.73</v>
      </c>
      <c r="E2656" s="15"/>
      <c r="F2656" s="15"/>
      <c r="G2656" s="36" t="str">
        <f>TEXT(UsageTable[[#This Row],[Time]],"mm-dd")</f>
        <v>01-28</v>
      </c>
      <c r="H2656" s="36" t="b" cm="1">
        <f t="array" ref="H2656">OR(WEEKDAY(UsageTable[[#This Row],[Time]])={1,7},NOT(ISERROR(VLOOKUP(DATE(YEAR(UsageTable[[#This Row],[Time]]),MONTH(UsageTable[[#This Row],[Time]]),DAY(UsageTable[[#This Row],[Time]])),Holidays[Date],1,FALSE()))))</f>
        <v>0</v>
      </c>
      <c r="I26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1.73</v>
      </c>
    </row>
    <row r="2657" spans="2:11" x14ac:dyDescent="0.3">
      <c r="B2657" s="26">
        <v>44224</v>
      </c>
      <c r="C2657" s="33">
        <v>44224.458333333336</v>
      </c>
      <c r="D2657" s="28">
        <v>1.64</v>
      </c>
      <c r="E2657" s="15"/>
      <c r="F2657" s="15"/>
      <c r="G2657" s="36" t="str">
        <f>TEXT(UsageTable[[#This Row],[Time]],"mm-dd")</f>
        <v>01-28</v>
      </c>
      <c r="H2657" s="36" t="b" cm="1">
        <f t="array" ref="H2657">OR(WEEKDAY(UsageTable[[#This Row],[Time]])={1,7},NOT(ISERROR(VLOOKUP(DATE(YEAR(UsageTable[[#This Row],[Time]]),MONTH(UsageTable[[#This Row],[Time]]),DAY(UsageTable[[#This Row],[Time]])),Holidays[Date],1,FALSE()))))</f>
        <v>0</v>
      </c>
      <c r="I26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1.64</v>
      </c>
      <c r="K26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8" spans="2:11" x14ac:dyDescent="0.3">
      <c r="B2658" s="29">
        <v>44224</v>
      </c>
      <c r="C2658" s="34">
        <v>44224.5</v>
      </c>
      <c r="D2658" s="31">
        <v>1.88</v>
      </c>
      <c r="E2658" s="15"/>
      <c r="F2658" s="15"/>
      <c r="G2658" s="36" t="str">
        <f>TEXT(UsageTable[[#This Row],[Time]],"mm-dd")</f>
        <v>01-28</v>
      </c>
      <c r="H2658" s="36" t="b" cm="1">
        <f t="array" ref="H2658">OR(WEEKDAY(UsageTable[[#This Row],[Time]])={1,7},NOT(ISERROR(VLOOKUP(DATE(YEAR(UsageTable[[#This Row],[Time]]),MONTH(UsageTable[[#This Row],[Time]]),DAY(UsageTable[[#This Row],[Time]])),Holidays[Date],1,FALSE()))))</f>
        <v>0</v>
      </c>
      <c r="I26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1.88</v>
      </c>
      <c r="K26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59" spans="2:11" x14ac:dyDescent="0.3">
      <c r="B2659" s="26">
        <v>44224</v>
      </c>
      <c r="C2659" s="33">
        <v>44224.541666666664</v>
      </c>
      <c r="D2659" s="28">
        <v>1.38</v>
      </c>
      <c r="E2659" s="15"/>
      <c r="F2659" s="15"/>
      <c r="G2659" s="36" t="str">
        <f>TEXT(UsageTable[[#This Row],[Time]],"mm-dd")</f>
        <v>01-28</v>
      </c>
      <c r="H2659" s="36" t="b" cm="1">
        <f t="array" ref="H2659">OR(WEEKDAY(UsageTable[[#This Row],[Time]])={1,7},NOT(ISERROR(VLOOKUP(DATE(YEAR(UsageTable[[#This Row],[Time]]),MONTH(UsageTable[[#This Row],[Time]]),DAY(UsageTable[[#This Row],[Time]])),Holidays[Date],1,FALSE()))))</f>
        <v>0</v>
      </c>
      <c r="I26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1.38</v>
      </c>
      <c r="K26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0" spans="2:11" x14ac:dyDescent="0.3">
      <c r="B2660" s="29">
        <v>44224</v>
      </c>
      <c r="C2660" s="34">
        <v>44224.583333333336</v>
      </c>
      <c r="D2660" s="31">
        <v>1.42</v>
      </c>
      <c r="E2660" s="15"/>
      <c r="F2660" s="15"/>
      <c r="G2660" s="36" t="str">
        <f>TEXT(UsageTable[[#This Row],[Time]],"mm-dd")</f>
        <v>01-28</v>
      </c>
      <c r="H2660" s="36" t="b" cm="1">
        <f t="array" ref="H2660">OR(WEEKDAY(UsageTable[[#This Row],[Time]])={1,7},NOT(ISERROR(VLOOKUP(DATE(YEAR(UsageTable[[#This Row],[Time]]),MONTH(UsageTable[[#This Row],[Time]]),DAY(UsageTable[[#This Row],[Time]])),Holidays[Date],1,FALSE()))))</f>
        <v>0</v>
      </c>
      <c r="I26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1.42</v>
      </c>
      <c r="K26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1" spans="2:11" x14ac:dyDescent="0.3">
      <c r="B2661" s="26">
        <v>44224</v>
      </c>
      <c r="C2661" s="33">
        <v>44224.625</v>
      </c>
      <c r="D2661" s="28">
        <v>2.16</v>
      </c>
      <c r="E2661" s="15"/>
      <c r="F2661" s="15"/>
      <c r="G2661" s="36" t="str">
        <f>TEXT(UsageTable[[#This Row],[Time]],"mm-dd")</f>
        <v>01-28</v>
      </c>
      <c r="H2661" s="36" t="b" cm="1">
        <f t="array" ref="H2661">OR(WEEKDAY(UsageTable[[#This Row],[Time]])={1,7},NOT(ISERROR(VLOOKUP(DATE(YEAR(UsageTable[[#This Row],[Time]]),MONTH(UsageTable[[#This Row],[Time]]),DAY(UsageTable[[#This Row],[Time]])),Holidays[Date],1,FALSE()))))</f>
        <v>0</v>
      </c>
      <c r="I26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2.16</v>
      </c>
      <c r="K26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2" spans="2:11" x14ac:dyDescent="0.3">
      <c r="B2662" s="29">
        <v>44224</v>
      </c>
      <c r="C2662" s="34">
        <v>44224.666666666664</v>
      </c>
      <c r="D2662" s="31">
        <v>2.72</v>
      </c>
      <c r="E2662" s="15"/>
      <c r="F2662" s="15"/>
      <c r="G2662" s="36" t="str">
        <f>TEXT(UsageTable[[#This Row],[Time]],"mm-dd")</f>
        <v>01-28</v>
      </c>
      <c r="H2662" s="36" t="b" cm="1">
        <f t="array" ref="H2662">OR(WEEKDAY(UsageTable[[#This Row],[Time]])={1,7},NOT(ISERROR(VLOOKUP(DATE(YEAR(UsageTable[[#This Row],[Time]]),MONTH(UsageTable[[#This Row],[Time]]),DAY(UsageTable[[#This Row],[Time]])),Holidays[Date],1,FALSE()))))</f>
        <v>0</v>
      </c>
      <c r="I26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2.72</v>
      </c>
      <c r="K26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3" spans="2:11" x14ac:dyDescent="0.3">
      <c r="B2663" s="26">
        <v>44224</v>
      </c>
      <c r="C2663" s="33">
        <v>44224.708333333336</v>
      </c>
      <c r="D2663" s="28">
        <v>3.98</v>
      </c>
      <c r="E2663" s="15"/>
      <c r="F2663" s="15"/>
      <c r="G2663" s="36" t="str">
        <f>TEXT(UsageTable[[#This Row],[Time]],"mm-dd")</f>
        <v>01-28</v>
      </c>
      <c r="H2663" s="36" t="b" cm="1">
        <f t="array" ref="H2663">OR(WEEKDAY(UsageTable[[#This Row],[Time]])={1,7},NOT(ISERROR(VLOOKUP(DATE(YEAR(UsageTable[[#This Row],[Time]]),MONTH(UsageTable[[#This Row],[Time]]),DAY(UsageTable[[#This Row],[Time]])),Holidays[Date],1,FALSE()))))</f>
        <v>0</v>
      </c>
      <c r="I26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3.98</v>
      </c>
    </row>
    <row r="2664" spans="2:11" x14ac:dyDescent="0.3">
      <c r="B2664" s="29">
        <v>44224</v>
      </c>
      <c r="C2664" s="34">
        <v>44224.75</v>
      </c>
      <c r="D2664" s="31">
        <v>2.42</v>
      </c>
      <c r="E2664" s="15"/>
      <c r="F2664" s="15"/>
      <c r="G2664" s="36" t="str">
        <f>TEXT(UsageTable[[#This Row],[Time]],"mm-dd")</f>
        <v>01-28</v>
      </c>
      <c r="H2664" s="36" t="b" cm="1">
        <f t="array" ref="H2664">OR(WEEKDAY(UsageTable[[#This Row],[Time]])={1,7},NOT(ISERROR(VLOOKUP(DATE(YEAR(UsageTable[[#This Row],[Time]]),MONTH(UsageTable[[#This Row],[Time]]),DAY(UsageTable[[#This Row],[Time]])),Holidays[Date],1,FALSE()))))</f>
        <v>0</v>
      </c>
      <c r="I26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2.42</v>
      </c>
    </row>
    <row r="2665" spans="2:11" x14ac:dyDescent="0.3">
      <c r="B2665" s="26">
        <v>44224</v>
      </c>
      <c r="C2665" s="33">
        <v>44224.791666666664</v>
      </c>
      <c r="D2665" s="28">
        <v>2.14</v>
      </c>
      <c r="E2665" s="15"/>
      <c r="F2665" s="15"/>
      <c r="G2665" s="36" t="str">
        <f>TEXT(UsageTable[[#This Row],[Time]],"mm-dd")</f>
        <v>01-28</v>
      </c>
      <c r="H2665" s="36" t="b" cm="1">
        <f t="array" ref="H2665">OR(WEEKDAY(UsageTable[[#This Row],[Time]])={1,7},NOT(ISERROR(VLOOKUP(DATE(YEAR(UsageTable[[#This Row],[Time]]),MONTH(UsageTable[[#This Row],[Time]]),DAY(UsageTable[[#This Row],[Time]])),Holidays[Date],1,FALSE()))))</f>
        <v>0</v>
      </c>
      <c r="I26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26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6" spans="2:11" x14ac:dyDescent="0.3">
      <c r="B2666" s="29">
        <v>44224</v>
      </c>
      <c r="C2666" s="34">
        <v>44224.833333333336</v>
      </c>
      <c r="D2666" s="31">
        <v>1.52</v>
      </c>
      <c r="E2666" s="15"/>
      <c r="F2666" s="15"/>
      <c r="G2666" s="36" t="str">
        <f>TEXT(UsageTable[[#This Row],[Time]],"mm-dd")</f>
        <v>01-28</v>
      </c>
      <c r="H2666" s="36" t="b" cm="1">
        <f t="array" ref="H2666">OR(WEEKDAY(UsageTable[[#This Row],[Time]])={1,7},NOT(ISERROR(VLOOKUP(DATE(YEAR(UsageTable[[#This Row],[Time]]),MONTH(UsageTable[[#This Row],[Time]]),DAY(UsageTable[[#This Row],[Time]])),Holidays[Date],1,FALSE()))))</f>
        <v>0</v>
      </c>
      <c r="I26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26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7" spans="2:11" x14ac:dyDescent="0.3">
      <c r="B2667" s="26">
        <v>44224</v>
      </c>
      <c r="C2667" s="33">
        <v>44224.875</v>
      </c>
      <c r="D2667" s="28">
        <v>0.56000000000000005</v>
      </c>
      <c r="E2667" s="15"/>
      <c r="F2667" s="15"/>
      <c r="G2667" s="36" t="str">
        <f>TEXT(UsageTable[[#This Row],[Time]],"mm-dd")</f>
        <v>01-28</v>
      </c>
      <c r="H2667" s="36" t="b" cm="1">
        <f t="array" ref="H2667">OR(WEEKDAY(UsageTable[[#This Row],[Time]])={1,7},NOT(ISERROR(VLOOKUP(DATE(YEAR(UsageTable[[#This Row],[Time]]),MONTH(UsageTable[[#This Row],[Time]]),DAY(UsageTable[[#This Row],[Time]])),Holidays[Date],1,FALSE()))))</f>
        <v>0</v>
      </c>
      <c r="I26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6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8" spans="2:11" x14ac:dyDescent="0.3">
      <c r="B2668" s="29">
        <v>44224</v>
      </c>
      <c r="C2668" s="34">
        <v>44224.916666666664</v>
      </c>
      <c r="D2668" s="31">
        <v>1.1000000000000001</v>
      </c>
      <c r="E2668" s="15"/>
      <c r="F2668" s="15"/>
      <c r="G2668" s="36" t="str">
        <f>TEXT(UsageTable[[#This Row],[Time]],"mm-dd")</f>
        <v>01-28</v>
      </c>
      <c r="H2668" s="36" t="b" cm="1">
        <f t="array" ref="H2668">OR(WEEKDAY(UsageTable[[#This Row],[Time]])={1,7},NOT(ISERROR(VLOOKUP(DATE(YEAR(UsageTable[[#This Row],[Time]]),MONTH(UsageTable[[#This Row],[Time]]),DAY(UsageTable[[#This Row],[Time]])),Holidays[Date],1,FALSE()))))</f>
        <v>0</v>
      </c>
      <c r="I26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26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69" spans="2:11" x14ac:dyDescent="0.3">
      <c r="B2669" s="26">
        <v>44224</v>
      </c>
      <c r="C2669" s="33">
        <v>44224.958333333336</v>
      </c>
      <c r="D2669" s="28">
        <v>0.42</v>
      </c>
      <c r="E2669" s="15"/>
      <c r="F2669" s="15"/>
      <c r="G2669" s="36" t="str">
        <f>TEXT(UsageTable[[#This Row],[Time]],"mm-dd")</f>
        <v>01-28</v>
      </c>
      <c r="H2669" s="36" t="b" cm="1">
        <f t="array" ref="H2669">OR(WEEKDAY(UsageTable[[#This Row],[Time]])={1,7},NOT(ISERROR(VLOOKUP(DATE(YEAR(UsageTable[[#This Row],[Time]]),MONTH(UsageTable[[#This Row],[Time]]),DAY(UsageTable[[#This Row],[Time]])),Holidays[Date],1,FALSE()))))</f>
        <v>0</v>
      </c>
      <c r="I26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26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0" spans="2:11" x14ac:dyDescent="0.3">
      <c r="B2670" s="29">
        <v>44225</v>
      </c>
      <c r="C2670" s="34">
        <v>44225</v>
      </c>
      <c r="D2670" s="31">
        <v>0.75</v>
      </c>
      <c r="E2670" s="15"/>
      <c r="F2670" s="15"/>
      <c r="G2670" s="36" t="str">
        <f>TEXT(UsageTable[[#This Row],[Time]],"mm-dd")</f>
        <v>01-29</v>
      </c>
      <c r="H2670" s="36" t="b" cm="1">
        <f t="array" ref="H2670">OR(WEEKDAY(UsageTable[[#This Row],[Time]])={1,7},NOT(ISERROR(VLOOKUP(DATE(YEAR(UsageTable[[#This Row],[Time]]),MONTH(UsageTable[[#This Row],[Time]]),DAY(UsageTable[[#This Row],[Time]])),Holidays[Date],1,FALSE()))))</f>
        <v>0</v>
      </c>
      <c r="I26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6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1" spans="2:11" x14ac:dyDescent="0.3">
      <c r="B2671" s="26">
        <v>44225</v>
      </c>
      <c r="C2671" s="33">
        <v>44225.041666666664</v>
      </c>
      <c r="D2671" s="28">
        <v>0.39</v>
      </c>
      <c r="E2671" s="15"/>
      <c r="F2671" s="15"/>
      <c r="G2671" s="36" t="str">
        <f>TEXT(UsageTable[[#This Row],[Time]],"mm-dd")</f>
        <v>01-29</v>
      </c>
      <c r="H2671" s="36" t="b" cm="1">
        <f t="array" ref="H2671">OR(WEEKDAY(UsageTable[[#This Row],[Time]])={1,7},NOT(ISERROR(VLOOKUP(DATE(YEAR(UsageTable[[#This Row],[Time]]),MONTH(UsageTable[[#This Row],[Time]]),DAY(UsageTable[[#This Row],[Time]])),Holidays[Date],1,FALSE()))))</f>
        <v>0</v>
      </c>
      <c r="I26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6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2" spans="2:11" x14ac:dyDescent="0.3">
      <c r="B2672" s="29">
        <v>44225</v>
      </c>
      <c r="C2672" s="34">
        <v>44225.083333333336</v>
      </c>
      <c r="D2672" s="31">
        <v>0.73</v>
      </c>
      <c r="E2672" s="15"/>
      <c r="F2672" s="15"/>
      <c r="G2672" s="36" t="str">
        <f>TEXT(UsageTable[[#This Row],[Time]],"mm-dd")</f>
        <v>01-29</v>
      </c>
      <c r="H2672" s="36" t="b" cm="1">
        <f t="array" ref="H2672">OR(WEEKDAY(UsageTable[[#This Row],[Time]])={1,7},NOT(ISERROR(VLOOKUP(DATE(YEAR(UsageTable[[#This Row],[Time]]),MONTH(UsageTable[[#This Row],[Time]]),DAY(UsageTable[[#This Row],[Time]])),Holidays[Date],1,FALSE()))))</f>
        <v>0</v>
      </c>
      <c r="I26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6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3" spans="2:11" x14ac:dyDescent="0.3">
      <c r="B2673" s="26">
        <v>44225</v>
      </c>
      <c r="C2673" s="33">
        <v>44225.125</v>
      </c>
      <c r="D2673" s="28">
        <v>0.41</v>
      </c>
      <c r="E2673" s="15"/>
      <c r="F2673" s="15"/>
      <c r="G2673" s="36" t="str">
        <f>TEXT(UsageTable[[#This Row],[Time]],"mm-dd")</f>
        <v>01-29</v>
      </c>
      <c r="H2673" s="36" t="b" cm="1">
        <f t="array" ref="H2673">OR(WEEKDAY(UsageTable[[#This Row],[Time]])={1,7},NOT(ISERROR(VLOOKUP(DATE(YEAR(UsageTable[[#This Row],[Time]]),MONTH(UsageTable[[#This Row],[Time]]),DAY(UsageTable[[#This Row],[Time]])),Holidays[Date],1,FALSE()))))</f>
        <v>0</v>
      </c>
      <c r="I26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6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4" spans="2:11" x14ac:dyDescent="0.3">
      <c r="B2674" s="29">
        <v>44225</v>
      </c>
      <c r="C2674" s="34">
        <v>44225.166666666664</v>
      </c>
      <c r="D2674" s="31">
        <v>0.31</v>
      </c>
      <c r="E2674" s="15"/>
      <c r="F2674" s="15"/>
      <c r="G2674" s="36" t="str">
        <f>TEXT(UsageTable[[#This Row],[Time]],"mm-dd")</f>
        <v>01-29</v>
      </c>
      <c r="H2674" s="36" t="b" cm="1">
        <f t="array" ref="H2674">OR(WEEKDAY(UsageTable[[#This Row],[Time]])={1,7},NOT(ISERROR(VLOOKUP(DATE(YEAR(UsageTable[[#This Row],[Time]]),MONTH(UsageTable[[#This Row],[Time]]),DAY(UsageTable[[#This Row],[Time]])),Holidays[Date],1,FALSE()))))</f>
        <v>0</v>
      </c>
      <c r="I26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6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5" spans="2:11" x14ac:dyDescent="0.3">
      <c r="B2675" s="26">
        <v>44225</v>
      </c>
      <c r="C2675" s="33">
        <v>44225.208333333336</v>
      </c>
      <c r="D2675" s="28">
        <v>1.29</v>
      </c>
      <c r="E2675" s="15"/>
      <c r="F2675" s="15"/>
      <c r="G2675" s="36" t="str">
        <f>TEXT(UsageTable[[#This Row],[Time]],"mm-dd")</f>
        <v>01-29</v>
      </c>
      <c r="H2675" s="36" t="b" cm="1">
        <f t="array" ref="H2675">OR(WEEKDAY(UsageTable[[#This Row],[Time]])={1,7},NOT(ISERROR(VLOOKUP(DATE(YEAR(UsageTable[[#This Row],[Time]]),MONTH(UsageTable[[#This Row],[Time]]),DAY(UsageTable[[#This Row],[Time]])),Holidays[Date],1,FALSE()))))</f>
        <v>0</v>
      </c>
      <c r="I26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26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6" spans="2:11" x14ac:dyDescent="0.3">
      <c r="B2676" s="29">
        <v>44225</v>
      </c>
      <c r="C2676" s="34">
        <v>44225.25</v>
      </c>
      <c r="D2676" s="31">
        <v>1.82</v>
      </c>
      <c r="E2676" s="15"/>
      <c r="F2676" s="15"/>
      <c r="G2676" s="36" t="str">
        <f>TEXT(UsageTable[[#This Row],[Time]],"mm-dd")</f>
        <v>01-29</v>
      </c>
      <c r="H2676" s="36" t="b" cm="1">
        <f t="array" ref="H2676">OR(WEEKDAY(UsageTable[[#This Row],[Time]])={1,7},NOT(ISERROR(VLOOKUP(DATE(YEAR(UsageTable[[#This Row],[Time]]),MONTH(UsageTable[[#This Row],[Time]]),DAY(UsageTable[[#This Row],[Time]])),Holidays[Date],1,FALSE()))))</f>
        <v>0</v>
      </c>
      <c r="I26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26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77" spans="2:11" x14ac:dyDescent="0.3">
      <c r="B2677" s="26">
        <v>44225</v>
      </c>
      <c r="C2677" s="33">
        <v>44225.291666666664</v>
      </c>
      <c r="D2677" s="28">
        <v>3.58</v>
      </c>
      <c r="E2677" s="15"/>
      <c r="F2677" s="15"/>
      <c r="G2677" s="36" t="str">
        <f>TEXT(UsageTable[[#This Row],[Time]],"mm-dd")</f>
        <v>01-29</v>
      </c>
      <c r="H2677" s="36" t="b" cm="1">
        <f t="array" ref="H2677">OR(WEEKDAY(UsageTable[[#This Row],[Time]])={1,7},NOT(ISERROR(VLOOKUP(DATE(YEAR(UsageTable[[#This Row],[Time]]),MONTH(UsageTable[[#This Row],[Time]]),DAY(UsageTable[[#This Row],[Time]])),Holidays[Date],1,FALSE()))))</f>
        <v>0</v>
      </c>
      <c r="I26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3.58</v>
      </c>
    </row>
    <row r="2678" spans="2:11" x14ac:dyDescent="0.3">
      <c r="B2678" s="29">
        <v>44225</v>
      </c>
      <c r="C2678" s="34">
        <v>44225.333333333336</v>
      </c>
      <c r="D2678" s="31">
        <v>4.8899999999999997</v>
      </c>
      <c r="E2678" s="15"/>
      <c r="F2678" s="15"/>
      <c r="G2678" s="36" t="str">
        <f>TEXT(UsageTable[[#This Row],[Time]],"mm-dd")</f>
        <v>01-29</v>
      </c>
      <c r="H2678" s="36" t="b" cm="1">
        <f t="array" ref="H2678">OR(WEEKDAY(UsageTable[[#This Row],[Time]])={1,7},NOT(ISERROR(VLOOKUP(DATE(YEAR(UsageTable[[#This Row],[Time]]),MONTH(UsageTable[[#This Row],[Time]]),DAY(UsageTable[[#This Row],[Time]])),Holidays[Date],1,FALSE()))))</f>
        <v>0</v>
      </c>
      <c r="I26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4.8899999999999997</v>
      </c>
    </row>
    <row r="2679" spans="2:11" x14ac:dyDescent="0.3">
      <c r="B2679" s="26">
        <v>44225</v>
      </c>
      <c r="C2679" s="33">
        <v>44225.375</v>
      </c>
      <c r="D2679" s="28">
        <v>2.0099999999999998</v>
      </c>
      <c r="E2679" s="15"/>
      <c r="F2679" s="15"/>
      <c r="G2679" s="36" t="str">
        <f>TEXT(UsageTable[[#This Row],[Time]],"mm-dd")</f>
        <v>01-29</v>
      </c>
      <c r="H2679" s="36" t="b" cm="1">
        <f t="array" ref="H2679">OR(WEEKDAY(UsageTable[[#This Row],[Time]])={1,7},NOT(ISERROR(VLOOKUP(DATE(YEAR(UsageTable[[#This Row],[Time]]),MONTH(UsageTable[[#This Row],[Time]]),DAY(UsageTable[[#This Row],[Time]])),Holidays[Date],1,FALSE()))))</f>
        <v>0</v>
      </c>
      <c r="I26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2.0099999999999998</v>
      </c>
    </row>
    <row r="2680" spans="2:11" x14ac:dyDescent="0.3">
      <c r="B2680" s="29">
        <v>44225</v>
      </c>
      <c r="C2680" s="34">
        <v>44225.416666666664</v>
      </c>
      <c r="D2680" s="31">
        <v>2.12</v>
      </c>
      <c r="E2680" s="15"/>
      <c r="F2680" s="15"/>
      <c r="G2680" s="36" t="str">
        <f>TEXT(UsageTable[[#This Row],[Time]],"mm-dd")</f>
        <v>01-29</v>
      </c>
      <c r="H2680" s="36" t="b" cm="1">
        <f t="array" ref="H2680">OR(WEEKDAY(UsageTable[[#This Row],[Time]])={1,7},NOT(ISERROR(VLOOKUP(DATE(YEAR(UsageTable[[#This Row],[Time]]),MONTH(UsageTable[[#This Row],[Time]]),DAY(UsageTable[[#This Row],[Time]])),Holidays[Date],1,FALSE()))))</f>
        <v>0</v>
      </c>
      <c r="I26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2.12</v>
      </c>
    </row>
    <row r="2681" spans="2:11" x14ac:dyDescent="0.3">
      <c r="B2681" s="26">
        <v>44225</v>
      </c>
      <c r="C2681" s="33">
        <v>44225.458333333336</v>
      </c>
      <c r="D2681" s="28">
        <v>1.64</v>
      </c>
      <c r="E2681" s="15"/>
      <c r="F2681" s="15"/>
      <c r="G2681" s="36" t="str">
        <f>TEXT(UsageTable[[#This Row],[Time]],"mm-dd")</f>
        <v>01-29</v>
      </c>
      <c r="H2681" s="36" t="b" cm="1">
        <f t="array" ref="H2681">OR(WEEKDAY(UsageTable[[#This Row],[Time]])={1,7},NOT(ISERROR(VLOOKUP(DATE(YEAR(UsageTable[[#This Row],[Time]]),MONTH(UsageTable[[#This Row],[Time]]),DAY(UsageTable[[#This Row],[Time]])),Holidays[Date],1,FALSE()))))</f>
        <v>0</v>
      </c>
      <c r="I26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1.64</v>
      </c>
      <c r="K26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2" spans="2:11" x14ac:dyDescent="0.3">
      <c r="B2682" s="29">
        <v>44225</v>
      </c>
      <c r="C2682" s="34">
        <v>44225.5</v>
      </c>
      <c r="D2682" s="31">
        <v>2.33</v>
      </c>
      <c r="E2682" s="15"/>
      <c r="F2682" s="15"/>
      <c r="G2682" s="36" t="str">
        <f>TEXT(UsageTable[[#This Row],[Time]],"mm-dd")</f>
        <v>01-29</v>
      </c>
      <c r="H2682" s="36" t="b" cm="1">
        <f t="array" ref="H2682">OR(WEEKDAY(UsageTable[[#This Row],[Time]])={1,7},NOT(ISERROR(VLOOKUP(DATE(YEAR(UsageTable[[#This Row],[Time]]),MONTH(UsageTable[[#This Row],[Time]]),DAY(UsageTable[[#This Row],[Time]])),Holidays[Date],1,FALSE()))))</f>
        <v>0</v>
      </c>
      <c r="I26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2.33</v>
      </c>
      <c r="K26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3" spans="2:11" x14ac:dyDescent="0.3">
      <c r="B2683" s="26">
        <v>44225</v>
      </c>
      <c r="C2683" s="33">
        <v>44225.541666666664</v>
      </c>
      <c r="D2683" s="28">
        <v>1.59</v>
      </c>
      <c r="E2683" s="15"/>
      <c r="F2683" s="15"/>
      <c r="G2683" s="36" t="str">
        <f>TEXT(UsageTable[[#This Row],[Time]],"mm-dd")</f>
        <v>01-29</v>
      </c>
      <c r="H2683" s="36" t="b" cm="1">
        <f t="array" ref="H2683">OR(WEEKDAY(UsageTable[[#This Row],[Time]])={1,7},NOT(ISERROR(VLOOKUP(DATE(YEAR(UsageTable[[#This Row],[Time]]),MONTH(UsageTable[[#This Row],[Time]]),DAY(UsageTable[[#This Row],[Time]])),Holidays[Date],1,FALSE()))))</f>
        <v>0</v>
      </c>
      <c r="I26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1.59</v>
      </c>
      <c r="K26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4" spans="2:11" x14ac:dyDescent="0.3">
      <c r="B2684" s="29">
        <v>44225</v>
      </c>
      <c r="C2684" s="34">
        <v>44225.583333333336</v>
      </c>
      <c r="D2684" s="31">
        <v>1.51</v>
      </c>
      <c r="E2684" s="15"/>
      <c r="F2684" s="15"/>
      <c r="G2684" s="36" t="str">
        <f>TEXT(UsageTable[[#This Row],[Time]],"mm-dd")</f>
        <v>01-29</v>
      </c>
      <c r="H2684" s="36" t="b" cm="1">
        <f t="array" ref="H2684">OR(WEEKDAY(UsageTable[[#This Row],[Time]])={1,7},NOT(ISERROR(VLOOKUP(DATE(YEAR(UsageTable[[#This Row],[Time]]),MONTH(UsageTable[[#This Row],[Time]]),DAY(UsageTable[[#This Row],[Time]])),Holidays[Date],1,FALSE()))))</f>
        <v>0</v>
      </c>
      <c r="I26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1.51</v>
      </c>
      <c r="K26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5" spans="2:11" x14ac:dyDescent="0.3">
      <c r="B2685" s="26">
        <v>44225</v>
      </c>
      <c r="C2685" s="33">
        <v>44225.625</v>
      </c>
      <c r="D2685" s="28">
        <v>1.74</v>
      </c>
      <c r="E2685" s="15"/>
      <c r="F2685" s="15"/>
      <c r="G2685" s="36" t="str">
        <f>TEXT(UsageTable[[#This Row],[Time]],"mm-dd")</f>
        <v>01-29</v>
      </c>
      <c r="H2685" s="36" t="b" cm="1">
        <f t="array" ref="H2685">OR(WEEKDAY(UsageTable[[#This Row],[Time]])={1,7},NOT(ISERROR(VLOOKUP(DATE(YEAR(UsageTable[[#This Row],[Time]]),MONTH(UsageTable[[#This Row],[Time]]),DAY(UsageTable[[#This Row],[Time]])),Holidays[Date],1,FALSE()))))</f>
        <v>0</v>
      </c>
      <c r="I26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26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6" spans="2:11" x14ac:dyDescent="0.3">
      <c r="B2686" s="29">
        <v>44225</v>
      </c>
      <c r="C2686" s="34">
        <v>44225.666666666664</v>
      </c>
      <c r="D2686" s="31">
        <v>1.47</v>
      </c>
      <c r="E2686" s="15"/>
      <c r="F2686" s="15"/>
      <c r="G2686" s="36" t="str">
        <f>TEXT(UsageTable[[#This Row],[Time]],"mm-dd")</f>
        <v>01-29</v>
      </c>
      <c r="H2686" s="36" t="b" cm="1">
        <f t="array" ref="H2686">OR(WEEKDAY(UsageTable[[#This Row],[Time]])={1,7},NOT(ISERROR(VLOOKUP(DATE(YEAR(UsageTable[[#This Row],[Time]]),MONTH(UsageTable[[#This Row],[Time]]),DAY(UsageTable[[#This Row],[Time]])),Holidays[Date],1,FALSE()))))</f>
        <v>0</v>
      </c>
      <c r="I26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1.47</v>
      </c>
      <c r="K26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87" spans="2:11" x14ac:dyDescent="0.3">
      <c r="B2687" s="26">
        <v>44225</v>
      </c>
      <c r="C2687" s="33">
        <v>44225.708333333336</v>
      </c>
      <c r="D2687" s="28">
        <v>2.02</v>
      </c>
      <c r="E2687" s="15"/>
      <c r="F2687" s="15"/>
      <c r="G2687" s="36" t="str">
        <f>TEXT(UsageTable[[#This Row],[Time]],"mm-dd")</f>
        <v>01-29</v>
      </c>
      <c r="H2687" s="36" t="b" cm="1">
        <f t="array" ref="H2687">OR(WEEKDAY(UsageTable[[#This Row],[Time]])={1,7},NOT(ISERROR(VLOOKUP(DATE(YEAR(UsageTable[[#This Row],[Time]]),MONTH(UsageTable[[#This Row],[Time]]),DAY(UsageTable[[#This Row],[Time]])),Holidays[Date],1,FALSE()))))</f>
        <v>0</v>
      </c>
      <c r="I26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v>
      </c>
    </row>
    <row r="2688" spans="2:11" x14ac:dyDescent="0.3">
      <c r="B2688" s="29">
        <v>44225</v>
      </c>
      <c r="C2688" s="34">
        <v>44225.75</v>
      </c>
      <c r="D2688" s="31">
        <v>2.69</v>
      </c>
      <c r="E2688" s="15"/>
      <c r="F2688" s="15"/>
      <c r="G2688" s="36" t="str">
        <f>TEXT(UsageTable[[#This Row],[Time]],"mm-dd")</f>
        <v>01-29</v>
      </c>
      <c r="H2688" s="36" t="b" cm="1">
        <f t="array" ref="H2688">OR(WEEKDAY(UsageTable[[#This Row],[Time]])={1,7},NOT(ISERROR(VLOOKUP(DATE(YEAR(UsageTable[[#This Row],[Time]]),MONTH(UsageTable[[#This Row],[Time]]),DAY(UsageTable[[#This Row],[Time]])),Holidays[Date],1,FALSE()))))</f>
        <v>0</v>
      </c>
      <c r="I26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6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2.69</v>
      </c>
    </row>
    <row r="2689" spans="2:11" x14ac:dyDescent="0.3">
      <c r="B2689" s="26">
        <v>44225</v>
      </c>
      <c r="C2689" s="33">
        <v>44225.791666666664</v>
      </c>
      <c r="D2689" s="28">
        <v>2.1800000000000002</v>
      </c>
      <c r="E2689" s="15"/>
      <c r="F2689" s="15"/>
      <c r="G2689" s="36" t="str">
        <f>TEXT(UsageTable[[#This Row],[Time]],"mm-dd")</f>
        <v>01-29</v>
      </c>
      <c r="H2689" s="36" t="b" cm="1">
        <f t="array" ref="H2689">OR(WEEKDAY(UsageTable[[#This Row],[Time]])={1,7},NOT(ISERROR(VLOOKUP(DATE(YEAR(UsageTable[[#This Row],[Time]]),MONTH(UsageTable[[#This Row],[Time]]),DAY(UsageTable[[#This Row],[Time]])),Holidays[Date],1,FALSE()))))</f>
        <v>0</v>
      </c>
      <c r="I26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26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0" spans="2:11" x14ac:dyDescent="0.3">
      <c r="B2690" s="29">
        <v>44225</v>
      </c>
      <c r="C2690" s="34">
        <v>44225.833333333336</v>
      </c>
      <c r="D2690" s="31">
        <v>1.57</v>
      </c>
      <c r="E2690" s="15"/>
      <c r="F2690" s="15"/>
      <c r="G2690" s="36" t="str">
        <f>TEXT(UsageTable[[#This Row],[Time]],"mm-dd")</f>
        <v>01-29</v>
      </c>
      <c r="H2690" s="36" t="b" cm="1">
        <f t="array" ref="H2690">OR(WEEKDAY(UsageTable[[#This Row],[Time]])={1,7},NOT(ISERROR(VLOOKUP(DATE(YEAR(UsageTable[[#This Row],[Time]]),MONTH(UsageTable[[#This Row],[Time]]),DAY(UsageTable[[#This Row],[Time]])),Holidays[Date],1,FALSE()))))</f>
        <v>0</v>
      </c>
      <c r="I26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26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1" spans="2:11" x14ac:dyDescent="0.3">
      <c r="B2691" s="26">
        <v>44225</v>
      </c>
      <c r="C2691" s="33">
        <v>44225.875</v>
      </c>
      <c r="D2691" s="28">
        <v>0.93</v>
      </c>
      <c r="E2691" s="15"/>
      <c r="F2691" s="15"/>
      <c r="G2691" s="36" t="str">
        <f>TEXT(UsageTable[[#This Row],[Time]],"mm-dd")</f>
        <v>01-29</v>
      </c>
      <c r="H2691" s="36" t="b" cm="1">
        <f t="array" ref="H2691">OR(WEEKDAY(UsageTable[[#This Row],[Time]])={1,7},NOT(ISERROR(VLOOKUP(DATE(YEAR(UsageTable[[#This Row],[Time]]),MONTH(UsageTable[[#This Row],[Time]]),DAY(UsageTable[[#This Row],[Time]])),Holidays[Date],1,FALSE()))))</f>
        <v>0</v>
      </c>
      <c r="I26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26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2" spans="2:11" x14ac:dyDescent="0.3">
      <c r="B2692" s="29">
        <v>44225</v>
      </c>
      <c r="C2692" s="34">
        <v>44225.916666666664</v>
      </c>
      <c r="D2692" s="31">
        <v>0.53</v>
      </c>
      <c r="E2692" s="15"/>
      <c r="F2692" s="15"/>
      <c r="G2692" s="36" t="str">
        <f>TEXT(UsageTable[[#This Row],[Time]],"mm-dd")</f>
        <v>01-29</v>
      </c>
      <c r="H2692" s="36" t="b" cm="1">
        <f t="array" ref="H2692">OR(WEEKDAY(UsageTable[[#This Row],[Time]])={1,7},NOT(ISERROR(VLOOKUP(DATE(YEAR(UsageTable[[#This Row],[Time]]),MONTH(UsageTable[[#This Row],[Time]]),DAY(UsageTable[[#This Row],[Time]])),Holidays[Date],1,FALSE()))))</f>
        <v>0</v>
      </c>
      <c r="I26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26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3" spans="2:11" x14ac:dyDescent="0.3">
      <c r="B2693" s="26">
        <v>44225</v>
      </c>
      <c r="C2693" s="33">
        <v>44225.958333333336</v>
      </c>
      <c r="D2693" s="28">
        <v>0.82</v>
      </c>
      <c r="E2693" s="15"/>
      <c r="F2693" s="15"/>
      <c r="G2693" s="36" t="str">
        <f>TEXT(UsageTable[[#This Row],[Time]],"mm-dd")</f>
        <v>01-29</v>
      </c>
      <c r="H2693" s="36" t="b" cm="1">
        <f t="array" ref="H2693">OR(WEEKDAY(UsageTable[[#This Row],[Time]])={1,7},NOT(ISERROR(VLOOKUP(DATE(YEAR(UsageTable[[#This Row],[Time]]),MONTH(UsageTable[[#This Row],[Time]]),DAY(UsageTable[[#This Row],[Time]])),Holidays[Date],1,FALSE()))))</f>
        <v>0</v>
      </c>
      <c r="I26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26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4" spans="2:11" x14ac:dyDescent="0.3">
      <c r="B2694" s="29">
        <v>44226</v>
      </c>
      <c r="C2694" s="34">
        <v>44226</v>
      </c>
      <c r="D2694" s="31">
        <v>0.39</v>
      </c>
      <c r="E2694" s="15"/>
      <c r="F2694" s="15"/>
      <c r="G2694" s="36" t="str">
        <f>TEXT(UsageTable[[#This Row],[Time]],"mm-dd")</f>
        <v>01-30</v>
      </c>
      <c r="H2694" s="36" t="b" cm="1">
        <f t="array" ref="H2694">OR(WEEKDAY(UsageTable[[#This Row],[Time]])={1,7},NOT(ISERROR(VLOOKUP(DATE(YEAR(UsageTable[[#This Row],[Time]]),MONTH(UsageTable[[#This Row],[Time]]),DAY(UsageTable[[#This Row],[Time]])),Holidays[Date],1,FALSE()))))</f>
        <v>1</v>
      </c>
      <c r="I26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6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5" spans="2:11" x14ac:dyDescent="0.3">
      <c r="B2695" s="26">
        <v>44226</v>
      </c>
      <c r="C2695" s="33">
        <v>44226.041666666664</v>
      </c>
      <c r="D2695" s="28">
        <v>0.75</v>
      </c>
      <c r="E2695" s="15"/>
      <c r="F2695" s="15"/>
      <c r="G2695" s="36" t="str">
        <f>TEXT(UsageTable[[#This Row],[Time]],"mm-dd")</f>
        <v>01-30</v>
      </c>
      <c r="H2695" s="36" t="b" cm="1">
        <f t="array" ref="H2695">OR(WEEKDAY(UsageTable[[#This Row],[Time]])={1,7},NOT(ISERROR(VLOOKUP(DATE(YEAR(UsageTable[[#This Row],[Time]]),MONTH(UsageTable[[#This Row],[Time]]),DAY(UsageTable[[#This Row],[Time]])),Holidays[Date],1,FALSE()))))</f>
        <v>1</v>
      </c>
      <c r="I26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6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6" spans="2:11" x14ac:dyDescent="0.3">
      <c r="B2696" s="29">
        <v>44226</v>
      </c>
      <c r="C2696" s="34">
        <v>44226.083333333336</v>
      </c>
      <c r="D2696" s="31">
        <v>0.39</v>
      </c>
      <c r="E2696" s="15"/>
      <c r="F2696" s="15"/>
      <c r="G2696" s="36" t="str">
        <f>TEXT(UsageTable[[#This Row],[Time]],"mm-dd")</f>
        <v>01-30</v>
      </c>
      <c r="H2696" s="36" t="b" cm="1">
        <f t="array" ref="H2696">OR(WEEKDAY(UsageTable[[#This Row],[Time]])={1,7},NOT(ISERROR(VLOOKUP(DATE(YEAR(UsageTable[[#This Row],[Time]]),MONTH(UsageTable[[#This Row],[Time]]),DAY(UsageTable[[#This Row],[Time]])),Holidays[Date],1,FALSE()))))</f>
        <v>1</v>
      </c>
      <c r="I26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6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7" spans="2:11" x14ac:dyDescent="0.3">
      <c r="B2697" s="26">
        <v>44226</v>
      </c>
      <c r="C2697" s="33">
        <v>44226.125</v>
      </c>
      <c r="D2697" s="28">
        <v>0.34</v>
      </c>
      <c r="E2697" s="15"/>
      <c r="F2697" s="15"/>
      <c r="G2697" s="36" t="str">
        <f>TEXT(UsageTable[[#This Row],[Time]],"mm-dd")</f>
        <v>01-30</v>
      </c>
      <c r="H2697" s="36" t="b" cm="1">
        <f t="array" ref="H2697">OR(WEEKDAY(UsageTable[[#This Row],[Time]])={1,7},NOT(ISERROR(VLOOKUP(DATE(YEAR(UsageTable[[#This Row],[Time]]),MONTH(UsageTable[[#This Row],[Time]]),DAY(UsageTable[[#This Row],[Time]])),Holidays[Date],1,FALSE()))))</f>
        <v>1</v>
      </c>
      <c r="I26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6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8" spans="2:11" x14ac:dyDescent="0.3">
      <c r="B2698" s="29">
        <v>44226</v>
      </c>
      <c r="C2698" s="34">
        <v>44226.166666666664</v>
      </c>
      <c r="D2698" s="31">
        <v>0.56999999999999995</v>
      </c>
      <c r="E2698" s="15"/>
      <c r="F2698" s="15"/>
      <c r="G2698" s="36" t="str">
        <f>TEXT(UsageTable[[#This Row],[Time]],"mm-dd")</f>
        <v>01-30</v>
      </c>
      <c r="H2698" s="36" t="b" cm="1">
        <f t="array" ref="H2698">OR(WEEKDAY(UsageTable[[#This Row],[Time]])={1,7},NOT(ISERROR(VLOOKUP(DATE(YEAR(UsageTable[[#This Row],[Time]]),MONTH(UsageTable[[#This Row],[Time]]),DAY(UsageTable[[#This Row],[Time]])),Holidays[Date],1,FALSE()))))</f>
        <v>1</v>
      </c>
      <c r="I26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26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699" spans="2:11" x14ac:dyDescent="0.3">
      <c r="B2699" s="26">
        <v>44226</v>
      </c>
      <c r="C2699" s="33">
        <v>44226.208333333336</v>
      </c>
      <c r="D2699" s="28">
        <v>0.32</v>
      </c>
      <c r="E2699" s="15"/>
      <c r="F2699" s="15"/>
      <c r="G2699" s="36" t="str">
        <f>TEXT(UsageTable[[#This Row],[Time]],"mm-dd")</f>
        <v>01-30</v>
      </c>
      <c r="H2699" s="36" t="b" cm="1">
        <f t="array" ref="H2699">OR(WEEKDAY(UsageTable[[#This Row],[Time]])={1,7},NOT(ISERROR(VLOOKUP(DATE(YEAR(UsageTable[[#This Row],[Time]]),MONTH(UsageTable[[#This Row],[Time]]),DAY(UsageTable[[#This Row],[Time]])),Holidays[Date],1,FALSE()))))</f>
        <v>1</v>
      </c>
      <c r="I26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6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6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0" spans="2:11" x14ac:dyDescent="0.3">
      <c r="B2700" s="29">
        <v>44226</v>
      </c>
      <c r="C2700" s="34">
        <v>44226.25</v>
      </c>
      <c r="D2700" s="31">
        <v>0.92</v>
      </c>
      <c r="E2700" s="15"/>
      <c r="F2700" s="15"/>
      <c r="G2700" s="36" t="str">
        <f>TEXT(UsageTable[[#This Row],[Time]],"mm-dd")</f>
        <v>01-30</v>
      </c>
      <c r="H2700" s="36" t="b" cm="1">
        <f t="array" ref="H2700">OR(WEEKDAY(UsageTable[[#This Row],[Time]])={1,7},NOT(ISERROR(VLOOKUP(DATE(YEAR(UsageTable[[#This Row],[Time]]),MONTH(UsageTable[[#This Row],[Time]]),DAY(UsageTable[[#This Row],[Time]])),Holidays[Date],1,FALSE()))))</f>
        <v>1</v>
      </c>
      <c r="I27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7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1" spans="2:11" x14ac:dyDescent="0.3">
      <c r="B2701" s="26">
        <v>44226</v>
      </c>
      <c r="C2701" s="33">
        <v>44226.291666666664</v>
      </c>
      <c r="D2701" s="28">
        <v>3.08</v>
      </c>
      <c r="E2701" s="15"/>
      <c r="F2701" s="15"/>
      <c r="G2701" s="36" t="str">
        <f>TEXT(UsageTable[[#This Row],[Time]],"mm-dd")</f>
        <v>01-30</v>
      </c>
      <c r="H2701" s="36" t="b" cm="1">
        <f t="array" ref="H2701">OR(WEEKDAY(UsageTable[[#This Row],[Time]])={1,7},NOT(ISERROR(VLOOKUP(DATE(YEAR(UsageTable[[#This Row],[Time]]),MONTH(UsageTable[[#This Row],[Time]]),DAY(UsageTable[[#This Row],[Time]])),Holidays[Date],1,FALSE()))))</f>
        <v>1</v>
      </c>
      <c r="I27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3.08</v>
      </c>
      <c r="J27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2" spans="2:11" x14ac:dyDescent="0.3">
      <c r="B2702" s="29">
        <v>44226</v>
      </c>
      <c r="C2702" s="34">
        <v>44226.333333333336</v>
      </c>
      <c r="D2702" s="31">
        <v>3.47</v>
      </c>
      <c r="E2702" s="15"/>
      <c r="F2702" s="15"/>
      <c r="G2702" s="36" t="str">
        <f>TEXT(UsageTable[[#This Row],[Time]],"mm-dd")</f>
        <v>01-30</v>
      </c>
      <c r="H2702" s="36" t="b" cm="1">
        <f t="array" ref="H2702">OR(WEEKDAY(UsageTable[[#This Row],[Time]])={1,7},NOT(ISERROR(VLOOKUP(DATE(YEAR(UsageTable[[#This Row],[Time]]),MONTH(UsageTable[[#This Row],[Time]]),DAY(UsageTable[[#This Row],[Time]])),Holidays[Date],1,FALSE()))))</f>
        <v>1</v>
      </c>
      <c r="I27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3.47</v>
      </c>
      <c r="J27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3" spans="2:11" x14ac:dyDescent="0.3">
      <c r="B2703" s="26">
        <v>44226</v>
      </c>
      <c r="C2703" s="33">
        <v>44226.375</v>
      </c>
      <c r="D2703" s="28">
        <v>2.64</v>
      </c>
      <c r="E2703" s="15"/>
      <c r="F2703" s="15"/>
      <c r="G2703" s="36" t="str">
        <f>TEXT(UsageTable[[#This Row],[Time]],"mm-dd")</f>
        <v>01-30</v>
      </c>
      <c r="H2703" s="36" t="b" cm="1">
        <f t="array" ref="H2703">OR(WEEKDAY(UsageTable[[#This Row],[Time]])={1,7},NOT(ISERROR(VLOOKUP(DATE(YEAR(UsageTable[[#This Row],[Time]]),MONTH(UsageTable[[#This Row],[Time]]),DAY(UsageTable[[#This Row],[Time]])),Holidays[Date],1,FALSE()))))</f>
        <v>1</v>
      </c>
      <c r="I27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2.64</v>
      </c>
      <c r="J27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4" spans="2:11" x14ac:dyDescent="0.3">
      <c r="B2704" s="29">
        <v>44226</v>
      </c>
      <c r="C2704" s="34">
        <v>44226.416666666664</v>
      </c>
      <c r="D2704" s="31">
        <v>2.17</v>
      </c>
      <c r="E2704" s="15"/>
      <c r="F2704" s="15"/>
      <c r="G2704" s="36" t="str">
        <f>TEXT(UsageTable[[#This Row],[Time]],"mm-dd")</f>
        <v>01-30</v>
      </c>
      <c r="H2704" s="36" t="b" cm="1">
        <f t="array" ref="H2704">OR(WEEKDAY(UsageTable[[#This Row],[Time]])={1,7},NOT(ISERROR(VLOOKUP(DATE(YEAR(UsageTable[[#This Row],[Time]]),MONTH(UsageTable[[#This Row],[Time]]),DAY(UsageTable[[#This Row],[Time]])),Holidays[Date],1,FALSE()))))</f>
        <v>1</v>
      </c>
      <c r="I27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2.17</v>
      </c>
      <c r="J27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5" spans="2:11" x14ac:dyDescent="0.3">
      <c r="B2705" s="26">
        <v>44226</v>
      </c>
      <c r="C2705" s="33">
        <v>44226.458333333336</v>
      </c>
      <c r="D2705" s="28">
        <v>2.6</v>
      </c>
      <c r="E2705" s="15"/>
      <c r="F2705" s="15"/>
      <c r="G2705" s="36" t="str">
        <f>TEXT(UsageTable[[#This Row],[Time]],"mm-dd")</f>
        <v>01-30</v>
      </c>
      <c r="H2705" s="36" t="b" cm="1">
        <f t="array" ref="H2705">OR(WEEKDAY(UsageTable[[#This Row],[Time]])={1,7},NOT(ISERROR(VLOOKUP(DATE(YEAR(UsageTable[[#This Row],[Time]]),MONTH(UsageTable[[#This Row],[Time]]),DAY(UsageTable[[#This Row],[Time]])),Holidays[Date],1,FALSE()))))</f>
        <v>1</v>
      </c>
      <c r="I27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v>
      </c>
      <c r="J27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6" spans="2:11" x14ac:dyDescent="0.3">
      <c r="B2706" s="29">
        <v>44226</v>
      </c>
      <c r="C2706" s="34">
        <v>44226.5</v>
      </c>
      <c r="D2706" s="31">
        <v>2.25</v>
      </c>
      <c r="E2706" s="15"/>
      <c r="F2706" s="15"/>
      <c r="G2706" s="36" t="str">
        <f>TEXT(UsageTable[[#This Row],[Time]],"mm-dd")</f>
        <v>01-30</v>
      </c>
      <c r="H2706" s="36" t="b" cm="1">
        <f t="array" ref="H2706">OR(WEEKDAY(UsageTable[[#This Row],[Time]])={1,7},NOT(ISERROR(VLOOKUP(DATE(YEAR(UsageTable[[#This Row],[Time]]),MONTH(UsageTable[[#This Row],[Time]]),DAY(UsageTable[[#This Row],[Time]])),Holidays[Date],1,FALSE()))))</f>
        <v>1</v>
      </c>
      <c r="I27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v>
      </c>
      <c r="J27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7" spans="2:11" x14ac:dyDescent="0.3">
      <c r="B2707" s="26">
        <v>44226</v>
      </c>
      <c r="C2707" s="33">
        <v>44226.541666666664</v>
      </c>
      <c r="D2707" s="28">
        <v>1.32</v>
      </c>
      <c r="E2707" s="15"/>
      <c r="F2707" s="15"/>
      <c r="G2707" s="36" t="str">
        <f>TEXT(UsageTable[[#This Row],[Time]],"mm-dd")</f>
        <v>01-30</v>
      </c>
      <c r="H2707" s="36" t="b" cm="1">
        <f t="array" ref="H2707">OR(WEEKDAY(UsageTable[[#This Row],[Time]])={1,7},NOT(ISERROR(VLOOKUP(DATE(YEAR(UsageTable[[#This Row],[Time]]),MONTH(UsageTable[[#This Row],[Time]]),DAY(UsageTable[[#This Row],[Time]])),Holidays[Date],1,FALSE()))))</f>
        <v>1</v>
      </c>
      <c r="I27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27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8" spans="2:11" x14ac:dyDescent="0.3">
      <c r="B2708" s="29">
        <v>44226</v>
      </c>
      <c r="C2708" s="34">
        <v>44226.583333333336</v>
      </c>
      <c r="D2708" s="31">
        <v>2.0699999999999998</v>
      </c>
      <c r="E2708" s="15"/>
      <c r="F2708" s="15"/>
      <c r="G2708" s="36" t="str">
        <f>TEXT(UsageTable[[#This Row],[Time]],"mm-dd")</f>
        <v>01-30</v>
      </c>
      <c r="H2708" s="36" t="b" cm="1">
        <f t="array" ref="H2708">OR(WEEKDAY(UsageTable[[#This Row],[Time]])={1,7},NOT(ISERROR(VLOOKUP(DATE(YEAR(UsageTable[[#This Row],[Time]]),MONTH(UsageTable[[#This Row],[Time]]),DAY(UsageTable[[#This Row],[Time]])),Holidays[Date],1,FALSE()))))</f>
        <v>1</v>
      </c>
      <c r="I27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2.0699999999999998</v>
      </c>
      <c r="J27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09" spans="2:11" x14ac:dyDescent="0.3">
      <c r="B2709" s="26">
        <v>44226</v>
      </c>
      <c r="C2709" s="33">
        <v>44226.625</v>
      </c>
      <c r="D2709" s="28">
        <v>1.68</v>
      </c>
      <c r="E2709" s="15"/>
      <c r="F2709" s="15"/>
      <c r="G2709" s="36" t="str">
        <f>TEXT(UsageTable[[#This Row],[Time]],"mm-dd")</f>
        <v>01-30</v>
      </c>
      <c r="H2709" s="36" t="b" cm="1">
        <f t="array" ref="H2709">OR(WEEKDAY(UsageTable[[#This Row],[Time]])={1,7},NOT(ISERROR(VLOOKUP(DATE(YEAR(UsageTable[[#This Row],[Time]]),MONTH(UsageTable[[#This Row],[Time]]),DAY(UsageTable[[#This Row],[Time]])),Holidays[Date],1,FALSE()))))</f>
        <v>1</v>
      </c>
      <c r="I27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27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0" spans="2:11" x14ac:dyDescent="0.3">
      <c r="B2710" s="29">
        <v>44226</v>
      </c>
      <c r="C2710" s="34">
        <v>44226.666666666664</v>
      </c>
      <c r="D2710" s="31">
        <v>2.76</v>
      </c>
      <c r="E2710" s="15"/>
      <c r="F2710" s="15"/>
      <c r="G2710" s="36" t="str">
        <f>TEXT(UsageTable[[#This Row],[Time]],"mm-dd")</f>
        <v>01-30</v>
      </c>
      <c r="H2710" s="36" t="b" cm="1">
        <f t="array" ref="H2710">OR(WEEKDAY(UsageTable[[#This Row],[Time]])={1,7},NOT(ISERROR(VLOOKUP(DATE(YEAR(UsageTable[[#This Row],[Time]]),MONTH(UsageTable[[#This Row],[Time]]),DAY(UsageTable[[#This Row],[Time]])),Holidays[Date],1,FALSE()))))</f>
        <v>1</v>
      </c>
      <c r="I27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2.76</v>
      </c>
      <c r="J27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1" spans="2:11" x14ac:dyDescent="0.3">
      <c r="B2711" s="26">
        <v>44226</v>
      </c>
      <c r="C2711" s="33">
        <v>44226.708333333336</v>
      </c>
      <c r="D2711" s="28">
        <v>3.43</v>
      </c>
      <c r="E2711" s="15"/>
      <c r="F2711" s="15"/>
      <c r="G2711" s="36" t="str">
        <f>TEXT(UsageTable[[#This Row],[Time]],"mm-dd")</f>
        <v>01-30</v>
      </c>
      <c r="H2711" s="36" t="b" cm="1">
        <f t="array" ref="H2711">OR(WEEKDAY(UsageTable[[#This Row],[Time]])={1,7},NOT(ISERROR(VLOOKUP(DATE(YEAR(UsageTable[[#This Row],[Time]]),MONTH(UsageTable[[#This Row],[Time]]),DAY(UsageTable[[#This Row],[Time]])),Holidays[Date],1,FALSE()))))</f>
        <v>1</v>
      </c>
      <c r="I27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3.43</v>
      </c>
      <c r="J27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2" spans="2:11" x14ac:dyDescent="0.3">
      <c r="B2712" s="29">
        <v>44226</v>
      </c>
      <c r="C2712" s="34">
        <v>44226.75</v>
      </c>
      <c r="D2712" s="31">
        <v>3.17</v>
      </c>
      <c r="E2712" s="15"/>
      <c r="F2712" s="15"/>
      <c r="G2712" s="36" t="str">
        <f>TEXT(UsageTable[[#This Row],[Time]],"mm-dd")</f>
        <v>01-30</v>
      </c>
      <c r="H2712" s="36" t="b" cm="1">
        <f t="array" ref="H2712">OR(WEEKDAY(UsageTable[[#This Row],[Time]])={1,7},NOT(ISERROR(VLOOKUP(DATE(YEAR(UsageTable[[#This Row],[Time]]),MONTH(UsageTable[[#This Row],[Time]]),DAY(UsageTable[[#This Row],[Time]])),Holidays[Date],1,FALSE()))))</f>
        <v>1</v>
      </c>
      <c r="I27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3.17</v>
      </c>
      <c r="J27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3" spans="2:11" x14ac:dyDescent="0.3">
      <c r="B2713" s="26">
        <v>44226</v>
      </c>
      <c r="C2713" s="33">
        <v>44226.791666666664</v>
      </c>
      <c r="D2713" s="28">
        <v>2.14</v>
      </c>
      <c r="E2713" s="15"/>
      <c r="F2713" s="15"/>
      <c r="G2713" s="36" t="str">
        <f>TEXT(UsageTable[[#This Row],[Time]],"mm-dd")</f>
        <v>01-30</v>
      </c>
      <c r="H2713" s="36" t="b" cm="1">
        <f t="array" ref="H2713">OR(WEEKDAY(UsageTable[[#This Row],[Time]])={1,7},NOT(ISERROR(VLOOKUP(DATE(YEAR(UsageTable[[#This Row],[Time]]),MONTH(UsageTable[[#This Row],[Time]]),DAY(UsageTable[[#This Row],[Time]])),Holidays[Date],1,FALSE()))))</f>
        <v>1</v>
      </c>
      <c r="I27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27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4" spans="2:11" x14ac:dyDescent="0.3">
      <c r="B2714" s="29">
        <v>44226</v>
      </c>
      <c r="C2714" s="34">
        <v>44226.833333333336</v>
      </c>
      <c r="D2714" s="31">
        <v>1.77</v>
      </c>
      <c r="E2714" s="15"/>
      <c r="F2714" s="15"/>
      <c r="G2714" s="36" t="str">
        <f>TEXT(UsageTable[[#This Row],[Time]],"mm-dd")</f>
        <v>01-30</v>
      </c>
      <c r="H2714" s="36" t="b" cm="1">
        <f t="array" ref="H2714">OR(WEEKDAY(UsageTable[[#This Row],[Time]])={1,7},NOT(ISERROR(VLOOKUP(DATE(YEAR(UsageTable[[#This Row],[Time]]),MONTH(UsageTable[[#This Row],[Time]]),DAY(UsageTable[[#This Row],[Time]])),Holidays[Date],1,FALSE()))))</f>
        <v>1</v>
      </c>
      <c r="I27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27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5" spans="2:11" x14ac:dyDescent="0.3">
      <c r="B2715" s="26">
        <v>44226</v>
      </c>
      <c r="C2715" s="33">
        <v>44226.875</v>
      </c>
      <c r="D2715" s="28">
        <v>0.51</v>
      </c>
      <c r="E2715" s="15"/>
      <c r="F2715" s="15"/>
      <c r="G2715" s="36" t="str">
        <f>TEXT(UsageTable[[#This Row],[Time]],"mm-dd")</f>
        <v>01-30</v>
      </c>
      <c r="H2715" s="36" t="b" cm="1">
        <f t="array" ref="H2715">OR(WEEKDAY(UsageTable[[#This Row],[Time]])={1,7},NOT(ISERROR(VLOOKUP(DATE(YEAR(UsageTable[[#This Row],[Time]]),MONTH(UsageTable[[#This Row],[Time]]),DAY(UsageTable[[#This Row],[Time]])),Holidays[Date],1,FALSE()))))</f>
        <v>1</v>
      </c>
      <c r="I27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27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6" spans="2:11" x14ac:dyDescent="0.3">
      <c r="B2716" s="29">
        <v>44226</v>
      </c>
      <c r="C2716" s="34">
        <v>44226.916666666664</v>
      </c>
      <c r="D2716" s="31">
        <v>0.95</v>
      </c>
      <c r="E2716" s="15"/>
      <c r="F2716" s="15"/>
      <c r="G2716" s="36" t="str">
        <f>TEXT(UsageTable[[#This Row],[Time]],"mm-dd")</f>
        <v>01-30</v>
      </c>
      <c r="H2716" s="36" t="b" cm="1">
        <f t="array" ref="H2716">OR(WEEKDAY(UsageTable[[#This Row],[Time]])={1,7},NOT(ISERROR(VLOOKUP(DATE(YEAR(UsageTable[[#This Row],[Time]]),MONTH(UsageTable[[#This Row],[Time]]),DAY(UsageTable[[#This Row],[Time]])),Holidays[Date],1,FALSE()))))</f>
        <v>1</v>
      </c>
      <c r="I27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27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7" spans="2:11" x14ac:dyDescent="0.3">
      <c r="B2717" s="26">
        <v>44226</v>
      </c>
      <c r="C2717" s="33">
        <v>44226.958333333336</v>
      </c>
      <c r="D2717" s="28">
        <v>3.07</v>
      </c>
      <c r="E2717" s="15"/>
      <c r="F2717" s="15"/>
      <c r="G2717" s="36" t="str">
        <f>TEXT(UsageTable[[#This Row],[Time]],"mm-dd")</f>
        <v>01-30</v>
      </c>
      <c r="H2717" s="36" t="b" cm="1">
        <f t="array" ref="H2717">OR(WEEKDAY(UsageTable[[#This Row],[Time]])={1,7},NOT(ISERROR(VLOOKUP(DATE(YEAR(UsageTable[[#This Row],[Time]]),MONTH(UsageTable[[#This Row],[Time]]),DAY(UsageTable[[#This Row],[Time]])),Holidays[Date],1,FALSE()))))</f>
        <v>1</v>
      </c>
      <c r="I27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3.07</v>
      </c>
      <c r="J27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8" spans="2:11" x14ac:dyDescent="0.3">
      <c r="B2718" s="29">
        <v>44227</v>
      </c>
      <c r="C2718" s="34">
        <v>44227</v>
      </c>
      <c r="D2718" s="31">
        <v>4.97</v>
      </c>
      <c r="E2718" s="15"/>
      <c r="F2718" s="15"/>
      <c r="G2718" s="36" t="str">
        <f>TEXT(UsageTable[[#This Row],[Time]],"mm-dd")</f>
        <v>01-31</v>
      </c>
      <c r="H2718" s="36" t="b" cm="1">
        <f t="array" ref="H2718">OR(WEEKDAY(UsageTable[[#This Row],[Time]])={1,7},NOT(ISERROR(VLOOKUP(DATE(YEAR(UsageTable[[#This Row],[Time]]),MONTH(UsageTable[[#This Row],[Time]]),DAY(UsageTable[[#This Row],[Time]])),Holidays[Date],1,FALSE()))))</f>
        <v>1</v>
      </c>
      <c r="I27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4.97</v>
      </c>
      <c r="J27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19" spans="2:11" x14ac:dyDescent="0.3">
      <c r="B2719" s="26">
        <v>44227</v>
      </c>
      <c r="C2719" s="33">
        <v>44227.041666666664</v>
      </c>
      <c r="D2719" s="28">
        <v>1.92</v>
      </c>
      <c r="E2719" s="15"/>
      <c r="F2719" s="15"/>
      <c r="G2719" s="36" t="str">
        <f>TEXT(UsageTable[[#This Row],[Time]],"mm-dd")</f>
        <v>01-31</v>
      </c>
      <c r="H2719" s="36" t="b" cm="1">
        <f t="array" ref="H2719">OR(WEEKDAY(UsageTable[[#This Row],[Time]])={1,7},NOT(ISERROR(VLOOKUP(DATE(YEAR(UsageTable[[#This Row],[Time]]),MONTH(UsageTable[[#This Row],[Time]]),DAY(UsageTable[[#This Row],[Time]])),Holidays[Date],1,FALSE()))))</f>
        <v>1</v>
      </c>
      <c r="I27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1.92</v>
      </c>
      <c r="J27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0" spans="2:11" x14ac:dyDescent="0.3">
      <c r="B2720" s="29">
        <v>44227</v>
      </c>
      <c r="C2720" s="34">
        <v>44227.083333333336</v>
      </c>
      <c r="D2720" s="31">
        <v>0.38</v>
      </c>
      <c r="E2720" s="15"/>
      <c r="F2720" s="15"/>
      <c r="G2720" s="36" t="str">
        <f>TEXT(UsageTable[[#This Row],[Time]],"mm-dd")</f>
        <v>01-31</v>
      </c>
      <c r="H2720" s="36" t="b" cm="1">
        <f t="array" ref="H2720">OR(WEEKDAY(UsageTable[[#This Row],[Time]])={1,7},NOT(ISERROR(VLOOKUP(DATE(YEAR(UsageTable[[#This Row],[Time]]),MONTH(UsageTable[[#This Row],[Time]]),DAY(UsageTable[[#This Row],[Time]])),Holidays[Date],1,FALSE()))))</f>
        <v>1</v>
      </c>
      <c r="I27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7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1" spans="2:11" x14ac:dyDescent="0.3">
      <c r="B2721" s="26">
        <v>44227</v>
      </c>
      <c r="C2721" s="33">
        <v>44227.125</v>
      </c>
      <c r="D2721" s="28">
        <v>0.88</v>
      </c>
      <c r="E2721" s="15"/>
      <c r="F2721" s="15"/>
      <c r="G2721" s="36" t="str">
        <f>TEXT(UsageTable[[#This Row],[Time]],"mm-dd")</f>
        <v>01-31</v>
      </c>
      <c r="H2721" s="36" t="b" cm="1">
        <f t="array" ref="H2721">OR(WEEKDAY(UsageTable[[#This Row],[Time]])={1,7},NOT(ISERROR(VLOOKUP(DATE(YEAR(UsageTable[[#This Row],[Time]]),MONTH(UsageTable[[#This Row],[Time]]),DAY(UsageTable[[#This Row],[Time]])),Holidays[Date],1,FALSE()))))</f>
        <v>1</v>
      </c>
      <c r="I27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27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2" spans="2:11" x14ac:dyDescent="0.3">
      <c r="B2722" s="29">
        <v>44227</v>
      </c>
      <c r="C2722" s="34">
        <v>44227.166666666664</v>
      </c>
      <c r="D2722" s="31">
        <v>0.37</v>
      </c>
      <c r="E2722" s="15"/>
      <c r="F2722" s="15"/>
      <c r="G2722" s="36" t="str">
        <f>TEXT(UsageTable[[#This Row],[Time]],"mm-dd")</f>
        <v>01-31</v>
      </c>
      <c r="H2722" s="36" t="b" cm="1">
        <f t="array" ref="H2722">OR(WEEKDAY(UsageTable[[#This Row],[Time]])={1,7},NOT(ISERROR(VLOOKUP(DATE(YEAR(UsageTable[[#This Row],[Time]]),MONTH(UsageTable[[#This Row],[Time]]),DAY(UsageTable[[#This Row],[Time]])),Holidays[Date],1,FALSE()))))</f>
        <v>1</v>
      </c>
      <c r="I27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7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3" spans="2:11" x14ac:dyDescent="0.3">
      <c r="B2723" s="26">
        <v>44227</v>
      </c>
      <c r="C2723" s="33">
        <v>44227.208333333336</v>
      </c>
      <c r="D2723" s="28">
        <v>0.32</v>
      </c>
      <c r="E2723" s="15"/>
      <c r="F2723" s="15"/>
      <c r="G2723" s="36" t="str">
        <f>TEXT(UsageTable[[#This Row],[Time]],"mm-dd")</f>
        <v>01-31</v>
      </c>
      <c r="H2723" s="36" t="b" cm="1">
        <f t="array" ref="H2723">OR(WEEKDAY(UsageTable[[#This Row],[Time]])={1,7},NOT(ISERROR(VLOOKUP(DATE(YEAR(UsageTable[[#This Row],[Time]]),MONTH(UsageTable[[#This Row],[Time]]),DAY(UsageTable[[#This Row],[Time]])),Holidays[Date],1,FALSE()))))</f>
        <v>1</v>
      </c>
      <c r="I27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7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4" spans="2:11" x14ac:dyDescent="0.3">
      <c r="B2724" s="29">
        <v>44227</v>
      </c>
      <c r="C2724" s="34">
        <v>44227.25</v>
      </c>
      <c r="D2724" s="31">
        <v>1.29</v>
      </c>
      <c r="E2724" s="15"/>
      <c r="F2724" s="15"/>
      <c r="G2724" s="36" t="str">
        <f>TEXT(UsageTable[[#This Row],[Time]],"mm-dd")</f>
        <v>01-31</v>
      </c>
      <c r="H2724" s="36" t="b" cm="1">
        <f t="array" ref="H2724">OR(WEEKDAY(UsageTable[[#This Row],[Time]])={1,7},NOT(ISERROR(VLOOKUP(DATE(YEAR(UsageTable[[#This Row],[Time]]),MONTH(UsageTable[[#This Row],[Time]]),DAY(UsageTable[[#This Row],[Time]])),Holidays[Date],1,FALSE()))))</f>
        <v>1</v>
      </c>
      <c r="I27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27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5" spans="2:11" x14ac:dyDescent="0.3">
      <c r="B2725" s="26">
        <v>44227</v>
      </c>
      <c r="C2725" s="33">
        <v>44227.291666666664</v>
      </c>
      <c r="D2725" s="28">
        <v>2.12</v>
      </c>
      <c r="E2725" s="15"/>
      <c r="F2725" s="15"/>
      <c r="G2725" s="36" t="str">
        <f>TEXT(UsageTable[[#This Row],[Time]],"mm-dd")</f>
        <v>01-31</v>
      </c>
      <c r="H2725" s="36" t="b" cm="1">
        <f t="array" ref="H2725">OR(WEEKDAY(UsageTable[[#This Row],[Time]])={1,7},NOT(ISERROR(VLOOKUP(DATE(YEAR(UsageTable[[#This Row],[Time]]),MONTH(UsageTable[[#This Row],[Time]]),DAY(UsageTable[[#This Row],[Time]])),Holidays[Date],1,FALSE()))))</f>
        <v>1</v>
      </c>
      <c r="I27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2.12</v>
      </c>
      <c r="J27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6" spans="2:11" x14ac:dyDescent="0.3">
      <c r="B2726" s="29">
        <v>44227</v>
      </c>
      <c r="C2726" s="34">
        <v>44227.333333333336</v>
      </c>
      <c r="D2726" s="31">
        <v>2.4300000000000002</v>
      </c>
      <c r="E2726" s="15"/>
      <c r="F2726" s="15"/>
      <c r="G2726" s="36" t="str">
        <f>TEXT(UsageTable[[#This Row],[Time]],"mm-dd")</f>
        <v>01-31</v>
      </c>
      <c r="H2726" s="36" t="b" cm="1">
        <f t="array" ref="H2726">OR(WEEKDAY(UsageTable[[#This Row],[Time]])={1,7},NOT(ISERROR(VLOOKUP(DATE(YEAR(UsageTable[[#This Row],[Time]]),MONTH(UsageTable[[#This Row],[Time]]),DAY(UsageTable[[#This Row],[Time]])),Holidays[Date],1,FALSE()))))</f>
        <v>1</v>
      </c>
      <c r="I27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2.4300000000000002</v>
      </c>
      <c r="J27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7" spans="2:11" x14ac:dyDescent="0.3">
      <c r="B2727" s="26">
        <v>44227</v>
      </c>
      <c r="C2727" s="33">
        <v>44227.375</v>
      </c>
      <c r="D2727" s="28">
        <v>2.91</v>
      </c>
      <c r="E2727" s="15"/>
      <c r="F2727" s="15"/>
      <c r="G2727" s="36" t="str">
        <f>TEXT(UsageTable[[#This Row],[Time]],"mm-dd")</f>
        <v>01-31</v>
      </c>
      <c r="H2727" s="36" t="b" cm="1">
        <f t="array" ref="H2727">OR(WEEKDAY(UsageTable[[#This Row],[Time]])={1,7},NOT(ISERROR(VLOOKUP(DATE(YEAR(UsageTable[[#This Row],[Time]]),MONTH(UsageTable[[#This Row],[Time]]),DAY(UsageTable[[#This Row],[Time]])),Holidays[Date],1,FALSE()))))</f>
        <v>1</v>
      </c>
      <c r="I27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27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8" spans="2:11" x14ac:dyDescent="0.3">
      <c r="B2728" s="29">
        <v>44227</v>
      </c>
      <c r="C2728" s="34">
        <v>44227.416666666664</v>
      </c>
      <c r="D2728" s="31">
        <v>3.15</v>
      </c>
      <c r="E2728" s="15"/>
      <c r="F2728" s="15"/>
      <c r="G2728" s="36" t="str">
        <f>TEXT(UsageTable[[#This Row],[Time]],"mm-dd")</f>
        <v>01-31</v>
      </c>
      <c r="H2728" s="36" t="b" cm="1">
        <f t="array" ref="H2728">OR(WEEKDAY(UsageTable[[#This Row],[Time]])={1,7},NOT(ISERROR(VLOOKUP(DATE(YEAR(UsageTable[[#This Row],[Time]]),MONTH(UsageTable[[#This Row],[Time]]),DAY(UsageTable[[#This Row],[Time]])),Holidays[Date],1,FALSE()))))</f>
        <v>1</v>
      </c>
      <c r="I27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3.15</v>
      </c>
      <c r="J27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29" spans="2:11" x14ac:dyDescent="0.3">
      <c r="B2729" s="26">
        <v>44227</v>
      </c>
      <c r="C2729" s="33">
        <v>44227.458333333336</v>
      </c>
      <c r="D2729" s="28">
        <v>2.14</v>
      </c>
      <c r="E2729" s="15"/>
      <c r="F2729" s="15"/>
      <c r="G2729" s="36" t="str">
        <f>TEXT(UsageTable[[#This Row],[Time]],"mm-dd")</f>
        <v>01-31</v>
      </c>
      <c r="H2729" s="36" t="b" cm="1">
        <f t="array" ref="H2729">OR(WEEKDAY(UsageTable[[#This Row],[Time]])={1,7},NOT(ISERROR(VLOOKUP(DATE(YEAR(UsageTable[[#This Row],[Time]]),MONTH(UsageTable[[#This Row],[Time]]),DAY(UsageTable[[#This Row],[Time]])),Holidays[Date],1,FALSE()))))</f>
        <v>1</v>
      </c>
      <c r="I27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27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0" spans="2:11" x14ac:dyDescent="0.3">
      <c r="B2730" s="29">
        <v>44227</v>
      </c>
      <c r="C2730" s="34">
        <v>44227.5</v>
      </c>
      <c r="D2730" s="31">
        <v>3.58</v>
      </c>
      <c r="E2730" s="15"/>
      <c r="F2730" s="15"/>
      <c r="G2730" s="36" t="str">
        <f>TEXT(UsageTable[[#This Row],[Time]],"mm-dd")</f>
        <v>01-31</v>
      </c>
      <c r="H2730" s="36" t="b" cm="1">
        <f t="array" ref="H2730">OR(WEEKDAY(UsageTable[[#This Row],[Time]])={1,7},NOT(ISERROR(VLOOKUP(DATE(YEAR(UsageTable[[#This Row],[Time]]),MONTH(UsageTable[[#This Row],[Time]]),DAY(UsageTable[[#This Row],[Time]])),Holidays[Date],1,FALSE()))))</f>
        <v>1</v>
      </c>
      <c r="I27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3.58</v>
      </c>
      <c r="J27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1" spans="2:11" x14ac:dyDescent="0.3">
      <c r="B2731" s="26">
        <v>44227</v>
      </c>
      <c r="C2731" s="33">
        <v>44227.541666666664</v>
      </c>
      <c r="D2731" s="28">
        <v>3.82</v>
      </c>
      <c r="E2731" s="15"/>
      <c r="F2731" s="15"/>
      <c r="G2731" s="36" t="str">
        <f>TEXT(UsageTable[[#This Row],[Time]],"mm-dd")</f>
        <v>01-31</v>
      </c>
      <c r="H2731" s="36" t="b" cm="1">
        <f t="array" ref="H2731">OR(WEEKDAY(UsageTable[[#This Row],[Time]])={1,7},NOT(ISERROR(VLOOKUP(DATE(YEAR(UsageTable[[#This Row],[Time]]),MONTH(UsageTable[[#This Row],[Time]]),DAY(UsageTable[[#This Row],[Time]])),Holidays[Date],1,FALSE()))))</f>
        <v>1</v>
      </c>
      <c r="I27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3.82</v>
      </c>
      <c r="J27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2" spans="2:11" x14ac:dyDescent="0.3">
      <c r="B2732" s="29">
        <v>44227</v>
      </c>
      <c r="C2732" s="34">
        <v>44227.583333333336</v>
      </c>
      <c r="D2732" s="31">
        <v>6.32</v>
      </c>
      <c r="E2732" s="15"/>
      <c r="F2732" s="15"/>
      <c r="G2732" s="36" t="str">
        <f>TEXT(UsageTable[[#This Row],[Time]],"mm-dd")</f>
        <v>01-31</v>
      </c>
      <c r="H2732" s="36" t="b" cm="1">
        <f t="array" ref="H2732">OR(WEEKDAY(UsageTable[[#This Row],[Time]])={1,7},NOT(ISERROR(VLOOKUP(DATE(YEAR(UsageTable[[#This Row],[Time]]),MONTH(UsageTable[[#This Row],[Time]]),DAY(UsageTable[[#This Row],[Time]])),Holidays[Date],1,FALSE()))))</f>
        <v>1</v>
      </c>
      <c r="I27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6.32</v>
      </c>
      <c r="J27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3" spans="2:11" x14ac:dyDescent="0.3">
      <c r="B2733" s="26">
        <v>44227</v>
      </c>
      <c r="C2733" s="33">
        <v>44227.625</v>
      </c>
      <c r="D2733" s="28">
        <v>1.35</v>
      </c>
      <c r="E2733" s="15"/>
      <c r="F2733" s="15"/>
      <c r="G2733" s="36" t="str">
        <f>TEXT(UsageTable[[#This Row],[Time]],"mm-dd")</f>
        <v>01-31</v>
      </c>
      <c r="H2733" s="36" t="b" cm="1">
        <f t="array" ref="H2733">OR(WEEKDAY(UsageTable[[#This Row],[Time]])={1,7},NOT(ISERROR(VLOOKUP(DATE(YEAR(UsageTable[[#This Row],[Time]]),MONTH(UsageTable[[#This Row],[Time]]),DAY(UsageTable[[#This Row],[Time]])),Holidays[Date],1,FALSE()))))</f>
        <v>1</v>
      </c>
      <c r="I27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27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4" spans="2:11" x14ac:dyDescent="0.3">
      <c r="B2734" s="29">
        <v>44227</v>
      </c>
      <c r="C2734" s="34">
        <v>44227.666666666664</v>
      </c>
      <c r="D2734" s="31">
        <v>2.92</v>
      </c>
      <c r="E2734" s="15"/>
      <c r="F2734" s="15"/>
      <c r="G2734" s="36" t="str">
        <f>TEXT(UsageTable[[#This Row],[Time]],"mm-dd")</f>
        <v>01-31</v>
      </c>
      <c r="H2734" s="36" t="b" cm="1">
        <f t="array" ref="H2734">OR(WEEKDAY(UsageTable[[#This Row],[Time]])={1,7},NOT(ISERROR(VLOOKUP(DATE(YEAR(UsageTable[[#This Row],[Time]]),MONTH(UsageTable[[#This Row],[Time]]),DAY(UsageTable[[#This Row],[Time]])),Holidays[Date],1,FALSE()))))</f>
        <v>1</v>
      </c>
      <c r="I27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2.92</v>
      </c>
      <c r="J27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5" spans="2:11" x14ac:dyDescent="0.3">
      <c r="B2735" s="26">
        <v>44227</v>
      </c>
      <c r="C2735" s="33">
        <v>44227.708333333336</v>
      </c>
      <c r="D2735" s="28">
        <v>2.63</v>
      </c>
      <c r="E2735" s="15"/>
      <c r="F2735" s="15"/>
      <c r="G2735" s="36" t="str">
        <f>TEXT(UsageTable[[#This Row],[Time]],"mm-dd")</f>
        <v>01-31</v>
      </c>
      <c r="H2735" s="36" t="b" cm="1">
        <f t="array" ref="H2735">OR(WEEKDAY(UsageTable[[#This Row],[Time]])={1,7},NOT(ISERROR(VLOOKUP(DATE(YEAR(UsageTable[[#This Row],[Time]]),MONTH(UsageTable[[#This Row],[Time]]),DAY(UsageTable[[#This Row],[Time]])),Holidays[Date],1,FALSE()))))</f>
        <v>1</v>
      </c>
      <c r="I27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2.63</v>
      </c>
      <c r="J27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6" spans="2:11" x14ac:dyDescent="0.3">
      <c r="B2736" s="29">
        <v>44227</v>
      </c>
      <c r="C2736" s="34">
        <v>44227.75</v>
      </c>
      <c r="D2736" s="31">
        <v>2.61</v>
      </c>
      <c r="E2736" s="15"/>
      <c r="F2736" s="15"/>
      <c r="G2736" s="36" t="str">
        <f>TEXT(UsageTable[[#This Row],[Time]],"mm-dd")</f>
        <v>01-31</v>
      </c>
      <c r="H2736" s="36" t="b" cm="1">
        <f t="array" ref="H2736">OR(WEEKDAY(UsageTable[[#This Row],[Time]])={1,7},NOT(ISERROR(VLOOKUP(DATE(YEAR(UsageTable[[#This Row],[Time]]),MONTH(UsageTable[[#This Row],[Time]]),DAY(UsageTable[[#This Row],[Time]])),Holidays[Date],1,FALSE()))))</f>
        <v>1</v>
      </c>
      <c r="I27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2.61</v>
      </c>
      <c r="J27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7" spans="2:11" x14ac:dyDescent="0.3">
      <c r="B2737" s="26">
        <v>44227</v>
      </c>
      <c r="C2737" s="33">
        <v>44227.791666666664</v>
      </c>
      <c r="D2737" s="28">
        <v>1.43</v>
      </c>
      <c r="E2737" s="15"/>
      <c r="F2737" s="15"/>
      <c r="G2737" s="36" t="str">
        <f>TEXT(UsageTable[[#This Row],[Time]],"mm-dd")</f>
        <v>01-31</v>
      </c>
      <c r="H2737" s="36" t="b" cm="1">
        <f t="array" ref="H2737">OR(WEEKDAY(UsageTable[[#This Row],[Time]])={1,7},NOT(ISERROR(VLOOKUP(DATE(YEAR(UsageTable[[#This Row],[Time]]),MONTH(UsageTable[[#This Row],[Time]]),DAY(UsageTable[[#This Row],[Time]])),Holidays[Date],1,FALSE()))))</f>
        <v>1</v>
      </c>
      <c r="I27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27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8" spans="2:11" x14ac:dyDescent="0.3">
      <c r="B2738" s="29">
        <v>44227</v>
      </c>
      <c r="C2738" s="34">
        <v>44227.833333333336</v>
      </c>
      <c r="D2738" s="31">
        <v>1.99</v>
      </c>
      <c r="E2738" s="15"/>
      <c r="F2738" s="15"/>
      <c r="G2738" s="36" t="str">
        <f>TEXT(UsageTable[[#This Row],[Time]],"mm-dd")</f>
        <v>01-31</v>
      </c>
      <c r="H2738" s="36" t="b" cm="1">
        <f t="array" ref="H2738">OR(WEEKDAY(UsageTable[[#This Row],[Time]])={1,7},NOT(ISERROR(VLOOKUP(DATE(YEAR(UsageTable[[#This Row],[Time]]),MONTH(UsageTable[[#This Row],[Time]]),DAY(UsageTable[[#This Row],[Time]])),Holidays[Date],1,FALSE()))))</f>
        <v>1</v>
      </c>
      <c r="I27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1.99</v>
      </c>
      <c r="J27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39" spans="2:11" x14ac:dyDescent="0.3">
      <c r="B2739" s="26">
        <v>44227</v>
      </c>
      <c r="C2739" s="33">
        <v>44227.875</v>
      </c>
      <c r="D2739" s="28">
        <v>2.27</v>
      </c>
      <c r="E2739" s="15"/>
      <c r="F2739" s="15"/>
      <c r="G2739" s="36" t="str">
        <f>TEXT(UsageTable[[#This Row],[Time]],"mm-dd")</f>
        <v>01-31</v>
      </c>
      <c r="H2739" s="36" t="b" cm="1">
        <f t="array" ref="H2739">OR(WEEKDAY(UsageTable[[#This Row],[Time]])={1,7},NOT(ISERROR(VLOOKUP(DATE(YEAR(UsageTable[[#This Row],[Time]]),MONTH(UsageTable[[#This Row],[Time]]),DAY(UsageTable[[#This Row],[Time]])),Holidays[Date],1,FALSE()))))</f>
        <v>1</v>
      </c>
      <c r="I27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v>
      </c>
      <c r="J27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0" spans="2:11" x14ac:dyDescent="0.3">
      <c r="B2740" s="29">
        <v>44227</v>
      </c>
      <c r="C2740" s="34">
        <v>44227.916666666664</v>
      </c>
      <c r="D2740" s="31">
        <v>0.85</v>
      </c>
      <c r="E2740" s="15"/>
      <c r="F2740" s="15"/>
      <c r="G2740" s="36" t="str">
        <f>TEXT(UsageTable[[#This Row],[Time]],"mm-dd")</f>
        <v>01-31</v>
      </c>
      <c r="H2740" s="36" t="b" cm="1">
        <f t="array" ref="H2740">OR(WEEKDAY(UsageTable[[#This Row],[Time]])={1,7},NOT(ISERROR(VLOOKUP(DATE(YEAR(UsageTable[[#This Row],[Time]]),MONTH(UsageTable[[#This Row],[Time]]),DAY(UsageTable[[#This Row],[Time]])),Holidays[Date],1,FALSE()))))</f>
        <v>1</v>
      </c>
      <c r="I27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27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1" spans="2:11" x14ac:dyDescent="0.3">
      <c r="B2741" s="26">
        <v>44227</v>
      </c>
      <c r="C2741" s="33">
        <v>44227.958333333336</v>
      </c>
      <c r="D2741" s="28">
        <v>1.42</v>
      </c>
      <c r="E2741" s="15"/>
      <c r="F2741" s="15"/>
      <c r="G2741" s="36" t="str">
        <f>TEXT(UsageTable[[#This Row],[Time]],"mm-dd")</f>
        <v>01-31</v>
      </c>
      <c r="H2741" s="36" t="b" cm="1">
        <f t="array" ref="H2741">OR(WEEKDAY(UsageTable[[#This Row],[Time]])={1,7},NOT(ISERROR(VLOOKUP(DATE(YEAR(UsageTable[[#This Row],[Time]]),MONTH(UsageTable[[#This Row],[Time]]),DAY(UsageTable[[#This Row],[Time]])),Holidays[Date],1,FALSE()))))</f>
        <v>1</v>
      </c>
      <c r="I27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27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2" spans="2:11" x14ac:dyDescent="0.3">
      <c r="B2742" s="29">
        <v>44228</v>
      </c>
      <c r="C2742" s="34">
        <v>44228</v>
      </c>
      <c r="D2742" s="31">
        <v>0.37</v>
      </c>
      <c r="E2742" s="15"/>
      <c r="F2742" s="15"/>
      <c r="G2742" s="36" t="str">
        <f>TEXT(UsageTable[[#This Row],[Time]],"mm-dd")</f>
        <v>02-01</v>
      </c>
      <c r="H2742" s="36" t="b" cm="1">
        <f t="array" ref="H2742">OR(WEEKDAY(UsageTable[[#This Row],[Time]])={1,7},NOT(ISERROR(VLOOKUP(DATE(YEAR(UsageTable[[#This Row],[Time]]),MONTH(UsageTable[[#This Row],[Time]]),DAY(UsageTable[[#This Row],[Time]])),Holidays[Date],1,FALSE()))))</f>
        <v>0</v>
      </c>
      <c r="I27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7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3" spans="2:11" x14ac:dyDescent="0.3">
      <c r="B2743" s="26">
        <v>44228</v>
      </c>
      <c r="C2743" s="33">
        <v>44228.041666666664</v>
      </c>
      <c r="D2743" s="28">
        <v>0.75</v>
      </c>
      <c r="E2743" s="15"/>
      <c r="F2743" s="15"/>
      <c r="G2743" s="36" t="str">
        <f>TEXT(UsageTable[[#This Row],[Time]],"mm-dd")</f>
        <v>02-01</v>
      </c>
      <c r="H2743" s="36" t="b" cm="1">
        <f t="array" ref="H2743">OR(WEEKDAY(UsageTable[[#This Row],[Time]])={1,7},NOT(ISERROR(VLOOKUP(DATE(YEAR(UsageTable[[#This Row],[Time]]),MONTH(UsageTable[[#This Row],[Time]]),DAY(UsageTable[[#This Row],[Time]])),Holidays[Date],1,FALSE()))))</f>
        <v>0</v>
      </c>
      <c r="I27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27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4" spans="2:11" x14ac:dyDescent="0.3">
      <c r="B2744" s="29">
        <v>44228</v>
      </c>
      <c r="C2744" s="34">
        <v>44228.083333333336</v>
      </c>
      <c r="D2744" s="31">
        <v>0.36</v>
      </c>
      <c r="E2744" s="15"/>
      <c r="F2744" s="15"/>
      <c r="G2744" s="36" t="str">
        <f>TEXT(UsageTable[[#This Row],[Time]],"mm-dd")</f>
        <v>02-01</v>
      </c>
      <c r="H2744" s="36" t="b" cm="1">
        <f t="array" ref="H2744">OR(WEEKDAY(UsageTable[[#This Row],[Time]])={1,7},NOT(ISERROR(VLOOKUP(DATE(YEAR(UsageTable[[#This Row],[Time]]),MONTH(UsageTable[[#This Row],[Time]]),DAY(UsageTable[[#This Row],[Time]])),Holidays[Date],1,FALSE()))))</f>
        <v>0</v>
      </c>
      <c r="I27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7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5" spans="2:11" x14ac:dyDescent="0.3">
      <c r="B2745" s="26">
        <v>44228</v>
      </c>
      <c r="C2745" s="33">
        <v>44228.125</v>
      </c>
      <c r="D2745" s="28">
        <v>0.32</v>
      </c>
      <c r="E2745" s="15"/>
      <c r="F2745" s="15"/>
      <c r="G2745" s="36" t="str">
        <f>TEXT(UsageTable[[#This Row],[Time]],"mm-dd")</f>
        <v>02-01</v>
      </c>
      <c r="H2745" s="36" t="b" cm="1">
        <f t="array" ref="H2745">OR(WEEKDAY(UsageTable[[#This Row],[Time]])={1,7},NOT(ISERROR(VLOOKUP(DATE(YEAR(UsageTable[[#This Row],[Time]]),MONTH(UsageTable[[#This Row],[Time]]),DAY(UsageTable[[#This Row],[Time]])),Holidays[Date],1,FALSE()))))</f>
        <v>0</v>
      </c>
      <c r="I27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7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6" spans="2:11" x14ac:dyDescent="0.3">
      <c r="B2746" s="29">
        <v>44228</v>
      </c>
      <c r="C2746" s="34">
        <v>44228.166666666664</v>
      </c>
      <c r="D2746" s="31">
        <v>0.77</v>
      </c>
      <c r="E2746" s="15"/>
      <c r="F2746" s="15"/>
      <c r="G2746" s="36" t="str">
        <f>TEXT(UsageTable[[#This Row],[Time]],"mm-dd")</f>
        <v>02-01</v>
      </c>
      <c r="H2746" s="36" t="b" cm="1">
        <f t="array" ref="H2746">OR(WEEKDAY(UsageTable[[#This Row],[Time]])={1,7},NOT(ISERROR(VLOOKUP(DATE(YEAR(UsageTable[[#This Row],[Time]]),MONTH(UsageTable[[#This Row],[Time]]),DAY(UsageTable[[#This Row],[Time]])),Holidays[Date],1,FALSE()))))</f>
        <v>0</v>
      </c>
      <c r="I27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27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7" spans="2:11" x14ac:dyDescent="0.3">
      <c r="B2747" s="26">
        <v>44228</v>
      </c>
      <c r="C2747" s="33">
        <v>44228.208333333336</v>
      </c>
      <c r="D2747" s="28">
        <v>1.65</v>
      </c>
      <c r="E2747" s="15"/>
      <c r="F2747" s="15"/>
      <c r="G2747" s="36" t="str">
        <f>TEXT(UsageTable[[#This Row],[Time]],"mm-dd")</f>
        <v>02-01</v>
      </c>
      <c r="H2747" s="36" t="b" cm="1">
        <f t="array" ref="H2747">OR(WEEKDAY(UsageTable[[#This Row],[Time]])={1,7},NOT(ISERROR(VLOOKUP(DATE(YEAR(UsageTable[[#This Row],[Time]]),MONTH(UsageTable[[#This Row],[Time]]),DAY(UsageTable[[#This Row],[Time]])),Holidays[Date],1,FALSE()))))</f>
        <v>0</v>
      </c>
      <c r="I27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27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8" spans="2:11" x14ac:dyDescent="0.3">
      <c r="B2748" s="29">
        <v>44228</v>
      </c>
      <c r="C2748" s="34">
        <v>44228.25</v>
      </c>
      <c r="D2748" s="31">
        <v>2.99</v>
      </c>
      <c r="E2748" s="15"/>
      <c r="F2748" s="15"/>
      <c r="G2748" s="36" t="str">
        <f>TEXT(UsageTable[[#This Row],[Time]],"mm-dd")</f>
        <v>02-01</v>
      </c>
      <c r="H2748" s="36" t="b" cm="1">
        <f t="array" ref="H2748">OR(WEEKDAY(UsageTable[[#This Row],[Time]])={1,7},NOT(ISERROR(VLOOKUP(DATE(YEAR(UsageTable[[#This Row],[Time]]),MONTH(UsageTable[[#This Row],[Time]]),DAY(UsageTable[[#This Row],[Time]])),Holidays[Date],1,FALSE()))))</f>
        <v>0</v>
      </c>
      <c r="I27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2.99</v>
      </c>
      <c r="J27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49" spans="2:11" x14ac:dyDescent="0.3">
      <c r="B2749" s="26">
        <v>44228</v>
      </c>
      <c r="C2749" s="33">
        <v>44228.291666666664</v>
      </c>
      <c r="D2749" s="28">
        <v>3.76</v>
      </c>
      <c r="E2749" s="15"/>
      <c r="F2749" s="15"/>
      <c r="G2749" s="36" t="str">
        <f>TEXT(UsageTable[[#This Row],[Time]],"mm-dd")</f>
        <v>02-01</v>
      </c>
      <c r="H2749" s="36" t="b" cm="1">
        <f t="array" ref="H2749">OR(WEEKDAY(UsageTable[[#This Row],[Time]])={1,7},NOT(ISERROR(VLOOKUP(DATE(YEAR(UsageTable[[#This Row],[Time]]),MONTH(UsageTable[[#This Row],[Time]]),DAY(UsageTable[[#This Row],[Time]])),Holidays[Date],1,FALSE()))))</f>
        <v>0</v>
      </c>
      <c r="I27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3.76</v>
      </c>
    </row>
    <row r="2750" spans="2:11" x14ac:dyDescent="0.3">
      <c r="B2750" s="29">
        <v>44228</v>
      </c>
      <c r="C2750" s="34">
        <v>44228.333333333336</v>
      </c>
      <c r="D2750" s="31">
        <v>7.1</v>
      </c>
      <c r="E2750" s="15"/>
      <c r="F2750" s="15"/>
      <c r="G2750" s="36" t="str">
        <f>TEXT(UsageTable[[#This Row],[Time]],"mm-dd")</f>
        <v>02-01</v>
      </c>
      <c r="H2750" s="36" t="b" cm="1">
        <f t="array" ref="H2750">OR(WEEKDAY(UsageTable[[#This Row],[Time]])={1,7},NOT(ISERROR(VLOOKUP(DATE(YEAR(UsageTable[[#This Row],[Time]]),MONTH(UsageTable[[#This Row],[Time]]),DAY(UsageTable[[#This Row],[Time]])),Holidays[Date],1,FALSE()))))</f>
        <v>0</v>
      </c>
      <c r="I27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7.1</v>
      </c>
    </row>
    <row r="2751" spans="2:11" x14ac:dyDescent="0.3">
      <c r="B2751" s="26">
        <v>44228</v>
      </c>
      <c r="C2751" s="33">
        <v>44228.375</v>
      </c>
      <c r="D2751" s="28">
        <v>2.42</v>
      </c>
      <c r="E2751" s="15"/>
      <c r="F2751" s="15"/>
      <c r="G2751" s="36" t="str">
        <f>TEXT(UsageTable[[#This Row],[Time]],"mm-dd")</f>
        <v>02-01</v>
      </c>
      <c r="H2751" s="36" t="b" cm="1">
        <f t="array" ref="H2751">OR(WEEKDAY(UsageTable[[#This Row],[Time]])={1,7},NOT(ISERROR(VLOOKUP(DATE(YEAR(UsageTable[[#This Row],[Time]]),MONTH(UsageTable[[#This Row],[Time]]),DAY(UsageTable[[#This Row],[Time]])),Holidays[Date],1,FALSE()))))</f>
        <v>0</v>
      </c>
      <c r="I27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2.42</v>
      </c>
    </row>
    <row r="2752" spans="2:11" x14ac:dyDescent="0.3">
      <c r="B2752" s="29">
        <v>44228</v>
      </c>
      <c r="C2752" s="34">
        <v>44228.416666666664</v>
      </c>
      <c r="D2752" s="31">
        <v>2.2799999999999998</v>
      </c>
      <c r="E2752" s="15"/>
      <c r="F2752" s="15"/>
      <c r="G2752" s="36" t="str">
        <f>TEXT(UsageTable[[#This Row],[Time]],"mm-dd")</f>
        <v>02-01</v>
      </c>
      <c r="H2752" s="36" t="b" cm="1">
        <f t="array" ref="H2752">OR(WEEKDAY(UsageTable[[#This Row],[Time]])={1,7},NOT(ISERROR(VLOOKUP(DATE(YEAR(UsageTable[[#This Row],[Time]]),MONTH(UsageTable[[#This Row],[Time]]),DAY(UsageTable[[#This Row],[Time]])),Holidays[Date],1,FALSE()))))</f>
        <v>0</v>
      </c>
      <c r="I27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2.2799999999999998</v>
      </c>
    </row>
    <row r="2753" spans="2:11" x14ac:dyDescent="0.3">
      <c r="B2753" s="26">
        <v>44228</v>
      </c>
      <c r="C2753" s="33">
        <v>44228.458333333336</v>
      </c>
      <c r="D2753" s="28">
        <v>2.72</v>
      </c>
      <c r="E2753" s="15"/>
      <c r="F2753" s="15"/>
      <c r="G2753" s="36" t="str">
        <f>TEXT(UsageTable[[#This Row],[Time]],"mm-dd")</f>
        <v>02-01</v>
      </c>
      <c r="H2753" s="36" t="b" cm="1">
        <f t="array" ref="H2753">OR(WEEKDAY(UsageTable[[#This Row],[Time]])={1,7},NOT(ISERROR(VLOOKUP(DATE(YEAR(UsageTable[[#This Row],[Time]]),MONTH(UsageTable[[#This Row],[Time]]),DAY(UsageTable[[#This Row],[Time]])),Holidays[Date],1,FALSE()))))</f>
        <v>0</v>
      </c>
      <c r="I27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2.72</v>
      </c>
      <c r="K27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4" spans="2:11" x14ac:dyDescent="0.3">
      <c r="B2754" s="29">
        <v>44228</v>
      </c>
      <c r="C2754" s="34">
        <v>44228.5</v>
      </c>
      <c r="D2754" s="31">
        <v>1.82</v>
      </c>
      <c r="E2754" s="15"/>
      <c r="F2754" s="15"/>
      <c r="G2754" s="36" t="str">
        <f>TEXT(UsageTable[[#This Row],[Time]],"mm-dd")</f>
        <v>02-01</v>
      </c>
      <c r="H2754" s="36" t="b" cm="1">
        <f t="array" ref="H2754">OR(WEEKDAY(UsageTable[[#This Row],[Time]])={1,7},NOT(ISERROR(VLOOKUP(DATE(YEAR(UsageTable[[#This Row],[Time]]),MONTH(UsageTable[[#This Row],[Time]]),DAY(UsageTable[[#This Row],[Time]])),Holidays[Date],1,FALSE()))))</f>
        <v>0</v>
      </c>
      <c r="I27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1.82</v>
      </c>
      <c r="K27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5" spans="2:11" x14ac:dyDescent="0.3">
      <c r="B2755" s="26">
        <v>44228</v>
      </c>
      <c r="C2755" s="33">
        <v>44228.541666666664</v>
      </c>
      <c r="D2755" s="28">
        <v>1.47</v>
      </c>
      <c r="E2755" s="15"/>
      <c r="F2755" s="15"/>
      <c r="G2755" s="36" t="str">
        <f>TEXT(UsageTable[[#This Row],[Time]],"mm-dd")</f>
        <v>02-01</v>
      </c>
      <c r="H2755" s="36" t="b" cm="1">
        <f t="array" ref="H2755">OR(WEEKDAY(UsageTable[[#This Row],[Time]])={1,7},NOT(ISERROR(VLOOKUP(DATE(YEAR(UsageTable[[#This Row],[Time]]),MONTH(UsageTable[[#This Row],[Time]]),DAY(UsageTable[[#This Row],[Time]])),Holidays[Date],1,FALSE()))))</f>
        <v>0</v>
      </c>
      <c r="I27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1.47</v>
      </c>
      <c r="K27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6" spans="2:11" x14ac:dyDescent="0.3">
      <c r="B2756" s="29">
        <v>44228</v>
      </c>
      <c r="C2756" s="34">
        <v>44228.583333333336</v>
      </c>
      <c r="D2756" s="31">
        <v>1.45</v>
      </c>
      <c r="E2756" s="15"/>
      <c r="F2756" s="15"/>
      <c r="G2756" s="36" t="str">
        <f>TEXT(UsageTable[[#This Row],[Time]],"mm-dd")</f>
        <v>02-01</v>
      </c>
      <c r="H2756" s="36" t="b" cm="1">
        <f t="array" ref="H2756">OR(WEEKDAY(UsageTable[[#This Row],[Time]])={1,7},NOT(ISERROR(VLOOKUP(DATE(YEAR(UsageTable[[#This Row],[Time]]),MONTH(UsageTable[[#This Row],[Time]]),DAY(UsageTable[[#This Row],[Time]])),Holidays[Date],1,FALSE()))))</f>
        <v>0</v>
      </c>
      <c r="I27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1.45</v>
      </c>
      <c r="K27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7" spans="2:11" x14ac:dyDescent="0.3">
      <c r="B2757" s="26">
        <v>44228</v>
      </c>
      <c r="C2757" s="33">
        <v>44228.625</v>
      </c>
      <c r="D2757" s="28">
        <v>1.62</v>
      </c>
      <c r="E2757" s="15"/>
      <c r="F2757" s="15"/>
      <c r="G2757" s="36" t="str">
        <f>TEXT(UsageTable[[#This Row],[Time]],"mm-dd")</f>
        <v>02-01</v>
      </c>
      <c r="H2757" s="36" t="b" cm="1">
        <f t="array" ref="H2757">OR(WEEKDAY(UsageTable[[#This Row],[Time]])={1,7},NOT(ISERROR(VLOOKUP(DATE(YEAR(UsageTable[[#This Row],[Time]]),MONTH(UsageTable[[#This Row],[Time]]),DAY(UsageTable[[#This Row],[Time]])),Holidays[Date],1,FALSE()))))</f>
        <v>0</v>
      </c>
      <c r="I27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1.62</v>
      </c>
      <c r="K27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8" spans="2:11" x14ac:dyDescent="0.3">
      <c r="B2758" s="29">
        <v>44228</v>
      </c>
      <c r="C2758" s="34">
        <v>44228.666666666664</v>
      </c>
      <c r="D2758" s="31">
        <v>2.54</v>
      </c>
      <c r="E2758" s="15"/>
      <c r="F2758" s="15"/>
      <c r="G2758" s="36" t="str">
        <f>TEXT(UsageTable[[#This Row],[Time]],"mm-dd")</f>
        <v>02-01</v>
      </c>
      <c r="H2758" s="36" t="b" cm="1">
        <f t="array" ref="H2758">OR(WEEKDAY(UsageTable[[#This Row],[Time]])={1,7},NOT(ISERROR(VLOOKUP(DATE(YEAR(UsageTable[[#This Row],[Time]]),MONTH(UsageTable[[#This Row],[Time]]),DAY(UsageTable[[#This Row],[Time]])),Holidays[Date],1,FALSE()))))</f>
        <v>0</v>
      </c>
      <c r="I27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2.54</v>
      </c>
      <c r="K27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59" spans="2:11" x14ac:dyDescent="0.3">
      <c r="B2759" s="26">
        <v>44228</v>
      </c>
      <c r="C2759" s="33">
        <v>44228.708333333336</v>
      </c>
      <c r="D2759" s="28">
        <v>2.38</v>
      </c>
      <c r="E2759" s="15"/>
      <c r="F2759" s="15"/>
      <c r="G2759" s="36" t="str">
        <f>TEXT(UsageTable[[#This Row],[Time]],"mm-dd")</f>
        <v>02-01</v>
      </c>
      <c r="H2759" s="36" t="b" cm="1">
        <f t="array" ref="H2759">OR(WEEKDAY(UsageTable[[#This Row],[Time]])={1,7},NOT(ISERROR(VLOOKUP(DATE(YEAR(UsageTable[[#This Row],[Time]]),MONTH(UsageTable[[#This Row],[Time]]),DAY(UsageTable[[#This Row],[Time]])),Holidays[Date],1,FALSE()))))</f>
        <v>0</v>
      </c>
      <c r="I27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2.38</v>
      </c>
    </row>
    <row r="2760" spans="2:11" x14ac:dyDescent="0.3">
      <c r="B2760" s="29">
        <v>44228</v>
      </c>
      <c r="C2760" s="34">
        <v>44228.75</v>
      </c>
      <c r="D2760" s="31">
        <v>2.41</v>
      </c>
      <c r="E2760" s="15"/>
      <c r="F2760" s="15"/>
      <c r="G2760" s="36" t="str">
        <f>TEXT(UsageTable[[#This Row],[Time]],"mm-dd")</f>
        <v>02-01</v>
      </c>
      <c r="H2760" s="36" t="b" cm="1">
        <f t="array" ref="H2760">OR(WEEKDAY(UsageTable[[#This Row],[Time]])={1,7},NOT(ISERROR(VLOOKUP(DATE(YEAR(UsageTable[[#This Row],[Time]]),MONTH(UsageTable[[#This Row],[Time]]),DAY(UsageTable[[#This Row],[Time]])),Holidays[Date],1,FALSE()))))</f>
        <v>0</v>
      </c>
      <c r="I27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2.41</v>
      </c>
    </row>
    <row r="2761" spans="2:11" x14ac:dyDescent="0.3">
      <c r="B2761" s="26">
        <v>44228</v>
      </c>
      <c r="C2761" s="33">
        <v>44228.791666666664</v>
      </c>
      <c r="D2761" s="28">
        <v>1.78</v>
      </c>
      <c r="E2761" s="15"/>
      <c r="F2761" s="15"/>
      <c r="G2761" s="36" t="str">
        <f>TEXT(UsageTable[[#This Row],[Time]],"mm-dd")</f>
        <v>02-01</v>
      </c>
      <c r="H2761" s="36" t="b" cm="1">
        <f t="array" ref="H2761">OR(WEEKDAY(UsageTable[[#This Row],[Time]])={1,7},NOT(ISERROR(VLOOKUP(DATE(YEAR(UsageTable[[#This Row],[Time]]),MONTH(UsageTable[[#This Row],[Time]]),DAY(UsageTable[[#This Row],[Time]])),Holidays[Date],1,FALSE()))))</f>
        <v>0</v>
      </c>
      <c r="I27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1.78</v>
      </c>
      <c r="J27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2" spans="2:11" x14ac:dyDescent="0.3">
      <c r="B2762" s="29">
        <v>44228</v>
      </c>
      <c r="C2762" s="34">
        <v>44228.833333333336</v>
      </c>
      <c r="D2762" s="31">
        <v>1.76</v>
      </c>
      <c r="E2762" s="15"/>
      <c r="F2762" s="15"/>
      <c r="G2762" s="36" t="str">
        <f>TEXT(UsageTable[[#This Row],[Time]],"mm-dd")</f>
        <v>02-01</v>
      </c>
      <c r="H2762" s="36" t="b" cm="1">
        <f t="array" ref="H2762">OR(WEEKDAY(UsageTable[[#This Row],[Time]])={1,7},NOT(ISERROR(VLOOKUP(DATE(YEAR(UsageTable[[#This Row],[Time]]),MONTH(UsageTable[[#This Row],[Time]]),DAY(UsageTable[[#This Row],[Time]])),Holidays[Date],1,FALSE()))))</f>
        <v>0</v>
      </c>
      <c r="I27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27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3" spans="2:11" x14ac:dyDescent="0.3">
      <c r="B2763" s="26">
        <v>44228</v>
      </c>
      <c r="C2763" s="33">
        <v>44228.875</v>
      </c>
      <c r="D2763" s="28">
        <v>1.4</v>
      </c>
      <c r="E2763" s="15"/>
      <c r="F2763" s="15"/>
      <c r="G2763" s="36" t="str">
        <f>TEXT(UsageTable[[#This Row],[Time]],"mm-dd")</f>
        <v>02-01</v>
      </c>
      <c r="H2763" s="36" t="b" cm="1">
        <f t="array" ref="H2763">OR(WEEKDAY(UsageTable[[#This Row],[Time]])={1,7},NOT(ISERROR(VLOOKUP(DATE(YEAR(UsageTable[[#This Row],[Time]]),MONTH(UsageTable[[#This Row],[Time]]),DAY(UsageTable[[#This Row],[Time]])),Holidays[Date],1,FALSE()))))</f>
        <v>0</v>
      </c>
      <c r="I27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v>
      </c>
      <c r="J27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4" spans="2:11" x14ac:dyDescent="0.3">
      <c r="B2764" s="29">
        <v>44228</v>
      </c>
      <c r="C2764" s="34">
        <v>44228.916666666664</v>
      </c>
      <c r="D2764" s="31">
        <v>0.89</v>
      </c>
      <c r="E2764" s="15"/>
      <c r="F2764" s="15"/>
      <c r="G2764" s="36" t="str">
        <f>TEXT(UsageTable[[#This Row],[Time]],"mm-dd")</f>
        <v>02-01</v>
      </c>
      <c r="H2764" s="36" t="b" cm="1">
        <f t="array" ref="H2764">OR(WEEKDAY(UsageTable[[#This Row],[Time]])={1,7},NOT(ISERROR(VLOOKUP(DATE(YEAR(UsageTable[[#This Row],[Time]]),MONTH(UsageTable[[#This Row],[Time]]),DAY(UsageTable[[#This Row],[Time]])),Holidays[Date],1,FALSE()))))</f>
        <v>0</v>
      </c>
      <c r="I27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27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5" spans="2:11" x14ac:dyDescent="0.3">
      <c r="B2765" s="26">
        <v>44228</v>
      </c>
      <c r="C2765" s="33">
        <v>44228.958333333336</v>
      </c>
      <c r="D2765" s="28">
        <v>0.66</v>
      </c>
      <c r="E2765" s="15"/>
      <c r="F2765" s="15"/>
      <c r="G2765" s="36" t="str">
        <f>TEXT(UsageTable[[#This Row],[Time]],"mm-dd")</f>
        <v>02-01</v>
      </c>
      <c r="H2765" s="36" t="b" cm="1">
        <f t="array" ref="H2765">OR(WEEKDAY(UsageTable[[#This Row],[Time]])={1,7},NOT(ISERROR(VLOOKUP(DATE(YEAR(UsageTable[[#This Row],[Time]]),MONTH(UsageTable[[#This Row],[Time]]),DAY(UsageTable[[#This Row],[Time]])),Holidays[Date],1,FALSE()))))</f>
        <v>0</v>
      </c>
      <c r="I27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27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6" spans="2:11" x14ac:dyDescent="0.3">
      <c r="B2766" s="29">
        <v>44229</v>
      </c>
      <c r="C2766" s="34">
        <v>44229</v>
      </c>
      <c r="D2766" s="31">
        <v>0.84</v>
      </c>
      <c r="E2766" s="15"/>
      <c r="F2766" s="15"/>
      <c r="G2766" s="36" t="str">
        <f>TEXT(UsageTable[[#This Row],[Time]],"mm-dd")</f>
        <v>02-02</v>
      </c>
      <c r="H2766" s="36" t="b" cm="1">
        <f t="array" ref="H2766">OR(WEEKDAY(UsageTable[[#This Row],[Time]])={1,7},NOT(ISERROR(VLOOKUP(DATE(YEAR(UsageTable[[#This Row],[Time]]),MONTH(UsageTable[[#This Row],[Time]]),DAY(UsageTable[[#This Row],[Time]])),Holidays[Date],1,FALSE()))))</f>
        <v>0</v>
      </c>
      <c r="I27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27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7" spans="2:11" x14ac:dyDescent="0.3">
      <c r="B2767" s="26">
        <v>44229</v>
      </c>
      <c r="C2767" s="33">
        <v>44229.041666666664</v>
      </c>
      <c r="D2767" s="28">
        <v>0.31</v>
      </c>
      <c r="E2767" s="15"/>
      <c r="F2767" s="15"/>
      <c r="G2767" s="36" t="str">
        <f>TEXT(UsageTable[[#This Row],[Time]],"mm-dd")</f>
        <v>02-02</v>
      </c>
      <c r="H2767" s="36" t="b" cm="1">
        <f t="array" ref="H2767">OR(WEEKDAY(UsageTable[[#This Row],[Time]])={1,7},NOT(ISERROR(VLOOKUP(DATE(YEAR(UsageTable[[#This Row],[Time]]),MONTH(UsageTable[[#This Row],[Time]]),DAY(UsageTable[[#This Row],[Time]])),Holidays[Date],1,FALSE()))))</f>
        <v>0</v>
      </c>
      <c r="I27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7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8" spans="2:11" x14ac:dyDescent="0.3">
      <c r="B2768" s="29">
        <v>44229</v>
      </c>
      <c r="C2768" s="34">
        <v>44229.083333333336</v>
      </c>
      <c r="D2768" s="31">
        <v>0.81</v>
      </c>
      <c r="E2768" s="15"/>
      <c r="F2768" s="15"/>
      <c r="G2768" s="36" t="str">
        <f>TEXT(UsageTable[[#This Row],[Time]],"mm-dd")</f>
        <v>02-02</v>
      </c>
      <c r="H2768" s="36" t="b" cm="1">
        <f t="array" ref="H2768">OR(WEEKDAY(UsageTable[[#This Row],[Time]])={1,7},NOT(ISERROR(VLOOKUP(DATE(YEAR(UsageTable[[#This Row],[Time]]),MONTH(UsageTable[[#This Row],[Time]]),DAY(UsageTable[[#This Row],[Time]])),Holidays[Date],1,FALSE()))))</f>
        <v>0</v>
      </c>
      <c r="I27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27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69" spans="2:11" x14ac:dyDescent="0.3">
      <c r="B2769" s="26">
        <v>44229</v>
      </c>
      <c r="C2769" s="33">
        <v>44229.125</v>
      </c>
      <c r="D2769" s="28">
        <v>0.32</v>
      </c>
      <c r="E2769" s="15"/>
      <c r="F2769" s="15"/>
      <c r="G2769" s="36" t="str">
        <f>TEXT(UsageTable[[#This Row],[Time]],"mm-dd")</f>
        <v>02-02</v>
      </c>
      <c r="H2769" s="36" t="b" cm="1">
        <f t="array" ref="H2769">OR(WEEKDAY(UsageTable[[#This Row],[Time]])={1,7},NOT(ISERROR(VLOOKUP(DATE(YEAR(UsageTable[[#This Row],[Time]]),MONTH(UsageTable[[#This Row],[Time]]),DAY(UsageTable[[#This Row],[Time]])),Holidays[Date],1,FALSE()))))</f>
        <v>0</v>
      </c>
      <c r="I27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27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0" spans="2:11" x14ac:dyDescent="0.3">
      <c r="B2770" s="29">
        <v>44229</v>
      </c>
      <c r="C2770" s="34">
        <v>44229.166666666664</v>
      </c>
      <c r="D2770" s="31">
        <v>0.38</v>
      </c>
      <c r="E2770" s="15"/>
      <c r="F2770" s="15"/>
      <c r="G2770" s="36" t="str">
        <f>TEXT(UsageTable[[#This Row],[Time]],"mm-dd")</f>
        <v>02-02</v>
      </c>
      <c r="H2770" s="36" t="b" cm="1">
        <f t="array" ref="H2770">OR(WEEKDAY(UsageTable[[#This Row],[Time]])={1,7},NOT(ISERROR(VLOOKUP(DATE(YEAR(UsageTable[[#This Row],[Time]]),MONTH(UsageTable[[#This Row],[Time]]),DAY(UsageTable[[#This Row],[Time]])),Holidays[Date],1,FALSE()))))</f>
        <v>0</v>
      </c>
      <c r="I27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7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1" spans="2:11" x14ac:dyDescent="0.3">
      <c r="B2771" s="26">
        <v>44229</v>
      </c>
      <c r="C2771" s="33">
        <v>44229.208333333336</v>
      </c>
      <c r="D2771" s="28">
        <v>1.2</v>
      </c>
      <c r="E2771" s="15"/>
      <c r="F2771" s="15"/>
      <c r="G2771" s="36" t="str">
        <f>TEXT(UsageTable[[#This Row],[Time]],"mm-dd")</f>
        <v>02-02</v>
      </c>
      <c r="H2771" s="36" t="b" cm="1">
        <f t="array" ref="H2771">OR(WEEKDAY(UsageTable[[#This Row],[Time]])={1,7},NOT(ISERROR(VLOOKUP(DATE(YEAR(UsageTable[[#This Row],[Time]]),MONTH(UsageTable[[#This Row],[Time]]),DAY(UsageTable[[#This Row],[Time]])),Holidays[Date],1,FALSE()))))</f>
        <v>0</v>
      </c>
      <c r="I27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27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2" spans="2:11" x14ac:dyDescent="0.3">
      <c r="B2772" s="29">
        <v>44229</v>
      </c>
      <c r="C2772" s="34">
        <v>44229.25</v>
      </c>
      <c r="D2772" s="31">
        <v>2.61</v>
      </c>
      <c r="E2772" s="15"/>
      <c r="F2772" s="15"/>
      <c r="G2772" s="36" t="str">
        <f>TEXT(UsageTable[[#This Row],[Time]],"mm-dd")</f>
        <v>02-02</v>
      </c>
      <c r="H2772" s="36" t="b" cm="1">
        <f t="array" ref="H2772">OR(WEEKDAY(UsageTable[[#This Row],[Time]])={1,7},NOT(ISERROR(VLOOKUP(DATE(YEAR(UsageTable[[#This Row],[Time]]),MONTH(UsageTable[[#This Row],[Time]]),DAY(UsageTable[[#This Row],[Time]])),Holidays[Date],1,FALSE()))))</f>
        <v>0</v>
      </c>
      <c r="I27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2.61</v>
      </c>
      <c r="J27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3" spans="2:11" x14ac:dyDescent="0.3">
      <c r="B2773" s="26">
        <v>44229</v>
      </c>
      <c r="C2773" s="33">
        <v>44229.291666666664</v>
      </c>
      <c r="D2773" s="28">
        <v>3.4</v>
      </c>
      <c r="E2773" s="15"/>
      <c r="F2773" s="15"/>
      <c r="G2773" s="36" t="str">
        <f>TEXT(UsageTable[[#This Row],[Time]],"mm-dd")</f>
        <v>02-02</v>
      </c>
      <c r="H2773" s="36" t="b" cm="1">
        <f t="array" ref="H2773">OR(WEEKDAY(UsageTable[[#This Row],[Time]])={1,7},NOT(ISERROR(VLOOKUP(DATE(YEAR(UsageTable[[#This Row],[Time]]),MONTH(UsageTable[[#This Row],[Time]]),DAY(UsageTable[[#This Row],[Time]])),Holidays[Date],1,FALSE()))))</f>
        <v>0</v>
      </c>
      <c r="I27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v>
      </c>
    </row>
    <row r="2774" spans="2:11" x14ac:dyDescent="0.3">
      <c r="B2774" s="29">
        <v>44229</v>
      </c>
      <c r="C2774" s="34">
        <v>44229.333333333336</v>
      </c>
      <c r="D2774" s="31">
        <v>4.0999999999999996</v>
      </c>
      <c r="E2774" s="15"/>
      <c r="F2774" s="15"/>
      <c r="G2774" s="36" t="str">
        <f>TEXT(UsageTable[[#This Row],[Time]],"mm-dd")</f>
        <v>02-02</v>
      </c>
      <c r="H2774" s="36" t="b" cm="1">
        <f t="array" ref="H2774">OR(WEEKDAY(UsageTable[[#This Row],[Time]])={1,7},NOT(ISERROR(VLOOKUP(DATE(YEAR(UsageTable[[#This Row],[Time]]),MONTH(UsageTable[[#This Row],[Time]]),DAY(UsageTable[[#This Row],[Time]])),Holidays[Date],1,FALSE()))))</f>
        <v>0</v>
      </c>
      <c r="I27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4.0999999999999996</v>
      </c>
    </row>
    <row r="2775" spans="2:11" x14ac:dyDescent="0.3">
      <c r="B2775" s="26">
        <v>44229</v>
      </c>
      <c r="C2775" s="33">
        <v>44229.375</v>
      </c>
      <c r="D2775" s="28">
        <v>2.93</v>
      </c>
      <c r="E2775" s="15"/>
      <c r="F2775" s="15"/>
      <c r="G2775" s="36" t="str">
        <f>TEXT(UsageTable[[#This Row],[Time]],"mm-dd")</f>
        <v>02-02</v>
      </c>
      <c r="H2775" s="36" t="b" cm="1">
        <f t="array" ref="H2775">OR(WEEKDAY(UsageTable[[#This Row],[Time]])={1,7},NOT(ISERROR(VLOOKUP(DATE(YEAR(UsageTable[[#This Row],[Time]]),MONTH(UsageTable[[#This Row],[Time]]),DAY(UsageTable[[#This Row],[Time]])),Holidays[Date],1,FALSE()))))</f>
        <v>0</v>
      </c>
      <c r="I27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2.93</v>
      </c>
    </row>
    <row r="2776" spans="2:11" x14ac:dyDescent="0.3">
      <c r="B2776" s="29">
        <v>44229</v>
      </c>
      <c r="C2776" s="34">
        <v>44229.416666666664</v>
      </c>
      <c r="D2776" s="31">
        <v>2.4</v>
      </c>
      <c r="E2776" s="15"/>
      <c r="F2776" s="15"/>
      <c r="G2776" s="36" t="str">
        <f>TEXT(UsageTable[[#This Row],[Time]],"mm-dd")</f>
        <v>02-02</v>
      </c>
      <c r="H2776" s="36" t="b" cm="1">
        <f t="array" ref="H2776">OR(WEEKDAY(UsageTable[[#This Row],[Time]])={1,7},NOT(ISERROR(VLOOKUP(DATE(YEAR(UsageTable[[#This Row],[Time]]),MONTH(UsageTable[[#This Row],[Time]]),DAY(UsageTable[[#This Row],[Time]])),Holidays[Date],1,FALSE()))))</f>
        <v>0</v>
      </c>
      <c r="I27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v>
      </c>
    </row>
    <row r="2777" spans="2:11" x14ac:dyDescent="0.3">
      <c r="B2777" s="26">
        <v>44229</v>
      </c>
      <c r="C2777" s="33">
        <v>44229.458333333336</v>
      </c>
      <c r="D2777" s="28">
        <v>2.71</v>
      </c>
      <c r="E2777" s="15"/>
      <c r="F2777" s="15"/>
      <c r="G2777" s="36" t="str">
        <f>TEXT(UsageTable[[#This Row],[Time]],"mm-dd")</f>
        <v>02-02</v>
      </c>
      <c r="H2777" s="36" t="b" cm="1">
        <f t="array" ref="H2777">OR(WEEKDAY(UsageTable[[#This Row],[Time]])={1,7},NOT(ISERROR(VLOOKUP(DATE(YEAR(UsageTable[[#This Row],[Time]]),MONTH(UsageTable[[#This Row],[Time]]),DAY(UsageTable[[#This Row],[Time]])),Holidays[Date],1,FALSE()))))</f>
        <v>0</v>
      </c>
      <c r="I27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2.71</v>
      </c>
      <c r="K27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8" spans="2:11" x14ac:dyDescent="0.3">
      <c r="B2778" s="29">
        <v>44229</v>
      </c>
      <c r="C2778" s="34">
        <v>44229.5</v>
      </c>
      <c r="D2778" s="31">
        <v>2.85</v>
      </c>
      <c r="E2778" s="15"/>
      <c r="F2778" s="15"/>
      <c r="G2778" s="36" t="str">
        <f>TEXT(UsageTable[[#This Row],[Time]],"mm-dd")</f>
        <v>02-02</v>
      </c>
      <c r="H2778" s="36" t="b" cm="1">
        <f t="array" ref="H2778">OR(WEEKDAY(UsageTable[[#This Row],[Time]])={1,7},NOT(ISERROR(VLOOKUP(DATE(YEAR(UsageTable[[#This Row],[Time]]),MONTH(UsageTable[[#This Row],[Time]]),DAY(UsageTable[[#This Row],[Time]])),Holidays[Date],1,FALSE()))))</f>
        <v>0</v>
      </c>
      <c r="I27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2.85</v>
      </c>
      <c r="K27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79" spans="2:11" x14ac:dyDescent="0.3">
      <c r="B2779" s="26">
        <v>44229</v>
      </c>
      <c r="C2779" s="33">
        <v>44229.541666666664</v>
      </c>
      <c r="D2779" s="28">
        <v>1.02</v>
      </c>
      <c r="E2779" s="15"/>
      <c r="F2779" s="15"/>
      <c r="G2779" s="36" t="str">
        <f>TEXT(UsageTable[[#This Row],[Time]],"mm-dd")</f>
        <v>02-02</v>
      </c>
      <c r="H2779" s="36" t="b" cm="1">
        <f t="array" ref="H2779">OR(WEEKDAY(UsageTable[[#This Row],[Time]])={1,7},NOT(ISERROR(VLOOKUP(DATE(YEAR(UsageTable[[#This Row],[Time]]),MONTH(UsageTable[[#This Row],[Time]]),DAY(UsageTable[[#This Row],[Time]])),Holidays[Date],1,FALSE()))))</f>
        <v>0</v>
      </c>
      <c r="I27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1.02</v>
      </c>
      <c r="K27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0" spans="2:11" x14ac:dyDescent="0.3">
      <c r="B2780" s="29">
        <v>44229</v>
      </c>
      <c r="C2780" s="34">
        <v>44229.583333333336</v>
      </c>
      <c r="D2780" s="31">
        <v>3.6</v>
      </c>
      <c r="E2780" s="15"/>
      <c r="F2780" s="15"/>
      <c r="G2780" s="36" t="str">
        <f>TEXT(UsageTable[[#This Row],[Time]],"mm-dd")</f>
        <v>02-02</v>
      </c>
      <c r="H2780" s="36" t="b" cm="1">
        <f t="array" ref="H2780">OR(WEEKDAY(UsageTable[[#This Row],[Time]])={1,7},NOT(ISERROR(VLOOKUP(DATE(YEAR(UsageTable[[#This Row],[Time]]),MONTH(UsageTable[[#This Row],[Time]]),DAY(UsageTable[[#This Row],[Time]])),Holidays[Date],1,FALSE()))))</f>
        <v>0</v>
      </c>
      <c r="I27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3.6</v>
      </c>
      <c r="K27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1" spans="2:11" x14ac:dyDescent="0.3">
      <c r="B2781" s="26">
        <v>44229</v>
      </c>
      <c r="C2781" s="33">
        <v>44229.625</v>
      </c>
      <c r="D2781" s="28">
        <v>1.49</v>
      </c>
      <c r="E2781" s="15"/>
      <c r="F2781" s="15"/>
      <c r="G2781" s="36" t="str">
        <f>TEXT(UsageTable[[#This Row],[Time]],"mm-dd")</f>
        <v>02-02</v>
      </c>
      <c r="H2781" s="36" t="b" cm="1">
        <f t="array" ref="H2781">OR(WEEKDAY(UsageTable[[#This Row],[Time]])={1,7},NOT(ISERROR(VLOOKUP(DATE(YEAR(UsageTable[[#This Row],[Time]]),MONTH(UsageTable[[#This Row],[Time]]),DAY(UsageTable[[#This Row],[Time]])),Holidays[Date],1,FALSE()))))</f>
        <v>0</v>
      </c>
      <c r="I27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1.49</v>
      </c>
      <c r="K27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2" spans="2:11" x14ac:dyDescent="0.3">
      <c r="B2782" s="29">
        <v>44229</v>
      </c>
      <c r="C2782" s="34">
        <v>44229.666666666664</v>
      </c>
      <c r="D2782" s="31">
        <v>1.4</v>
      </c>
      <c r="E2782" s="15"/>
      <c r="F2782" s="15"/>
      <c r="G2782" s="36" t="str">
        <f>TEXT(UsageTable[[#This Row],[Time]],"mm-dd")</f>
        <v>02-02</v>
      </c>
      <c r="H2782" s="36" t="b" cm="1">
        <f t="array" ref="H2782">OR(WEEKDAY(UsageTable[[#This Row],[Time]])={1,7},NOT(ISERROR(VLOOKUP(DATE(YEAR(UsageTable[[#This Row],[Time]]),MONTH(UsageTable[[#This Row],[Time]]),DAY(UsageTable[[#This Row],[Time]])),Holidays[Date],1,FALSE()))))</f>
        <v>0</v>
      </c>
      <c r="I27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v>
      </c>
      <c r="K27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3" spans="2:11" x14ac:dyDescent="0.3">
      <c r="B2783" s="26">
        <v>44229</v>
      </c>
      <c r="C2783" s="33">
        <v>44229.708333333336</v>
      </c>
      <c r="D2783" s="28">
        <v>2.87</v>
      </c>
      <c r="E2783" s="15"/>
      <c r="F2783" s="15"/>
      <c r="G2783" s="36" t="str">
        <f>TEXT(UsageTable[[#This Row],[Time]],"mm-dd")</f>
        <v>02-02</v>
      </c>
      <c r="H2783" s="36" t="b" cm="1">
        <f t="array" ref="H2783">OR(WEEKDAY(UsageTable[[#This Row],[Time]])={1,7},NOT(ISERROR(VLOOKUP(DATE(YEAR(UsageTable[[#This Row],[Time]]),MONTH(UsageTable[[#This Row],[Time]]),DAY(UsageTable[[#This Row],[Time]])),Holidays[Date],1,FALSE()))))</f>
        <v>0</v>
      </c>
      <c r="I27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2.87</v>
      </c>
    </row>
    <row r="2784" spans="2:11" x14ac:dyDescent="0.3">
      <c r="B2784" s="29">
        <v>44229</v>
      </c>
      <c r="C2784" s="34">
        <v>44229.75</v>
      </c>
      <c r="D2784" s="31">
        <v>3.25</v>
      </c>
      <c r="E2784" s="15"/>
      <c r="F2784" s="15"/>
      <c r="G2784" s="36" t="str">
        <f>TEXT(UsageTable[[#This Row],[Time]],"mm-dd")</f>
        <v>02-02</v>
      </c>
      <c r="H2784" s="36" t="b" cm="1">
        <f t="array" ref="H2784">OR(WEEKDAY(UsageTable[[#This Row],[Time]])={1,7},NOT(ISERROR(VLOOKUP(DATE(YEAR(UsageTable[[#This Row],[Time]]),MONTH(UsageTable[[#This Row],[Time]]),DAY(UsageTable[[#This Row],[Time]])),Holidays[Date],1,FALSE()))))</f>
        <v>0</v>
      </c>
      <c r="I27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3.25</v>
      </c>
    </row>
    <row r="2785" spans="2:11" x14ac:dyDescent="0.3">
      <c r="B2785" s="26">
        <v>44229</v>
      </c>
      <c r="C2785" s="33">
        <v>44229.791666666664</v>
      </c>
      <c r="D2785" s="28">
        <v>1.69</v>
      </c>
      <c r="E2785" s="15"/>
      <c r="F2785" s="15"/>
      <c r="G2785" s="36" t="str">
        <f>TEXT(UsageTable[[#This Row],[Time]],"mm-dd")</f>
        <v>02-02</v>
      </c>
      <c r="H2785" s="36" t="b" cm="1">
        <f t="array" ref="H2785">OR(WEEKDAY(UsageTable[[#This Row],[Time]])={1,7},NOT(ISERROR(VLOOKUP(DATE(YEAR(UsageTable[[#This Row],[Time]]),MONTH(UsageTable[[#This Row],[Time]]),DAY(UsageTable[[#This Row],[Time]])),Holidays[Date],1,FALSE()))))</f>
        <v>0</v>
      </c>
      <c r="I27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27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6" spans="2:11" x14ac:dyDescent="0.3">
      <c r="B2786" s="29">
        <v>44229</v>
      </c>
      <c r="C2786" s="34">
        <v>44229.833333333336</v>
      </c>
      <c r="D2786" s="31">
        <v>1.61</v>
      </c>
      <c r="E2786" s="15"/>
      <c r="F2786" s="15"/>
      <c r="G2786" s="36" t="str">
        <f>TEXT(UsageTable[[#This Row],[Time]],"mm-dd")</f>
        <v>02-02</v>
      </c>
      <c r="H2786" s="36" t="b" cm="1">
        <f t="array" ref="H2786">OR(WEEKDAY(UsageTable[[#This Row],[Time]])={1,7},NOT(ISERROR(VLOOKUP(DATE(YEAR(UsageTable[[#This Row],[Time]]),MONTH(UsageTable[[#This Row],[Time]]),DAY(UsageTable[[#This Row],[Time]])),Holidays[Date],1,FALSE()))))</f>
        <v>0</v>
      </c>
      <c r="I27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27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7" spans="2:11" x14ac:dyDescent="0.3">
      <c r="B2787" s="26">
        <v>44229</v>
      </c>
      <c r="C2787" s="33">
        <v>44229.875</v>
      </c>
      <c r="D2787" s="28">
        <v>1.01</v>
      </c>
      <c r="E2787" s="15"/>
      <c r="F2787" s="15"/>
      <c r="G2787" s="36" t="str">
        <f>TEXT(UsageTable[[#This Row],[Time]],"mm-dd")</f>
        <v>02-02</v>
      </c>
      <c r="H2787" s="36" t="b" cm="1">
        <f t="array" ref="H2787">OR(WEEKDAY(UsageTable[[#This Row],[Time]])={1,7},NOT(ISERROR(VLOOKUP(DATE(YEAR(UsageTable[[#This Row],[Time]]),MONTH(UsageTable[[#This Row],[Time]]),DAY(UsageTable[[#This Row],[Time]])),Holidays[Date],1,FALSE()))))</f>
        <v>0</v>
      </c>
      <c r="I27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27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8" spans="2:11" x14ac:dyDescent="0.3">
      <c r="B2788" s="29">
        <v>44229</v>
      </c>
      <c r="C2788" s="34">
        <v>44229.916666666664</v>
      </c>
      <c r="D2788" s="31">
        <v>3.3</v>
      </c>
      <c r="E2788" s="15"/>
      <c r="F2788" s="15"/>
      <c r="G2788" s="36" t="str">
        <f>TEXT(UsageTable[[#This Row],[Time]],"mm-dd")</f>
        <v>02-02</v>
      </c>
      <c r="H2788" s="36" t="b" cm="1">
        <f t="array" ref="H2788">OR(WEEKDAY(UsageTable[[#This Row],[Time]])={1,7},NOT(ISERROR(VLOOKUP(DATE(YEAR(UsageTable[[#This Row],[Time]]),MONTH(UsageTable[[#This Row],[Time]]),DAY(UsageTable[[#This Row],[Time]])),Holidays[Date],1,FALSE()))))</f>
        <v>0</v>
      </c>
      <c r="I27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v>
      </c>
      <c r="J27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89" spans="2:11" x14ac:dyDescent="0.3">
      <c r="B2789" s="26">
        <v>44229</v>
      </c>
      <c r="C2789" s="33">
        <v>44229.958333333336</v>
      </c>
      <c r="D2789" s="28">
        <v>5.03</v>
      </c>
      <c r="E2789" s="15"/>
      <c r="F2789" s="15"/>
      <c r="G2789" s="36" t="str">
        <f>TEXT(UsageTable[[#This Row],[Time]],"mm-dd")</f>
        <v>02-02</v>
      </c>
      <c r="H2789" s="36" t="b" cm="1">
        <f t="array" ref="H2789">OR(WEEKDAY(UsageTable[[#This Row],[Time]])={1,7},NOT(ISERROR(VLOOKUP(DATE(YEAR(UsageTable[[#This Row],[Time]]),MONTH(UsageTable[[#This Row],[Time]]),DAY(UsageTable[[#This Row],[Time]])),Holidays[Date],1,FALSE()))))</f>
        <v>0</v>
      </c>
      <c r="I27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5.03</v>
      </c>
      <c r="J27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0" spans="2:11" x14ac:dyDescent="0.3">
      <c r="B2790" s="29">
        <v>44230</v>
      </c>
      <c r="C2790" s="34">
        <v>44230</v>
      </c>
      <c r="D2790" s="31">
        <v>1.82</v>
      </c>
      <c r="E2790" s="15"/>
      <c r="F2790" s="15"/>
      <c r="G2790" s="36" t="str">
        <f>TEXT(UsageTable[[#This Row],[Time]],"mm-dd")</f>
        <v>02-03</v>
      </c>
      <c r="H2790" s="36" t="b" cm="1">
        <f t="array" ref="H2790">OR(WEEKDAY(UsageTable[[#This Row],[Time]])={1,7},NOT(ISERROR(VLOOKUP(DATE(YEAR(UsageTable[[#This Row],[Time]]),MONTH(UsageTable[[#This Row],[Time]]),DAY(UsageTable[[#This Row],[Time]])),Holidays[Date],1,FALSE()))))</f>
        <v>0</v>
      </c>
      <c r="I27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27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1" spans="2:11" x14ac:dyDescent="0.3">
      <c r="B2791" s="26">
        <v>44230</v>
      </c>
      <c r="C2791" s="33">
        <v>44230.041666666664</v>
      </c>
      <c r="D2791" s="28">
        <v>0.54</v>
      </c>
      <c r="E2791" s="15"/>
      <c r="F2791" s="15"/>
      <c r="G2791" s="36" t="str">
        <f>TEXT(UsageTable[[#This Row],[Time]],"mm-dd")</f>
        <v>02-03</v>
      </c>
      <c r="H2791" s="36" t="b" cm="1">
        <f t="array" ref="H2791">OR(WEEKDAY(UsageTable[[#This Row],[Time]])={1,7},NOT(ISERROR(VLOOKUP(DATE(YEAR(UsageTable[[#This Row],[Time]]),MONTH(UsageTable[[#This Row],[Time]]),DAY(UsageTable[[#This Row],[Time]])),Holidays[Date],1,FALSE()))))</f>
        <v>0</v>
      </c>
      <c r="I27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27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2" spans="2:11" x14ac:dyDescent="0.3">
      <c r="B2792" s="29">
        <v>44230</v>
      </c>
      <c r="C2792" s="34">
        <v>44230.083333333336</v>
      </c>
      <c r="D2792" s="31">
        <v>0.88</v>
      </c>
      <c r="E2792" s="15"/>
      <c r="F2792" s="15"/>
      <c r="G2792" s="36" t="str">
        <f>TEXT(UsageTable[[#This Row],[Time]],"mm-dd")</f>
        <v>02-03</v>
      </c>
      <c r="H2792" s="36" t="b" cm="1">
        <f t="array" ref="H2792">OR(WEEKDAY(UsageTable[[#This Row],[Time]])={1,7},NOT(ISERROR(VLOOKUP(DATE(YEAR(UsageTable[[#This Row],[Time]]),MONTH(UsageTable[[#This Row],[Time]]),DAY(UsageTable[[#This Row],[Time]])),Holidays[Date],1,FALSE()))))</f>
        <v>0</v>
      </c>
      <c r="I27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27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3" spans="2:11" x14ac:dyDescent="0.3">
      <c r="B2793" s="26">
        <v>44230</v>
      </c>
      <c r="C2793" s="33">
        <v>44230.125</v>
      </c>
      <c r="D2793" s="28">
        <v>0.35</v>
      </c>
      <c r="E2793" s="15"/>
      <c r="F2793" s="15"/>
      <c r="G2793" s="36" t="str">
        <f>TEXT(UsageTable[[#This Row],[Time]],"mm-dd")</f>
        <v>02-03</v>
      </c>
      <c r="H2793" s="36" t="b" cm="1">
        <f t="array" ref="H2793">OR(WEEKDAY(UsageTable[[#This Row],[Time]])={1,7},NOT(ISERROR(VLOOKUP(DATE(YEAR(UsageTable[[#This Row],[Time]]),MONTH(UsageTable[[#This Row],[Time]]),DAY(UsageTable[[#This Row],[Time]])),Holidays[Date],1,FALSE()))))</f>
        <v>0</v>
      </c>
      <c r="I27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27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4" spans="2:11" x14ac:dyDescent="0.3">
      <c r="B2794" s="29">
        <v>44230</v>
      </c>
      <c r="C2794" s="34">
        <v>44230.166666666664</v>
      </c>
      <c r="D2794" s="31">
        <v>0.94</v>
      </c>
      <c r="E2794" s="15"/>
      <c r="F2794" s="15"/>
      <c r="G2794" s="36" t="str">
        <f>TEXT(UsageTable[[#This Row],[Time]],"mm-dd")</f>
        <v>02-03</v>
      </c>
      <c r="H2794" s="36" t="b" cm="1">
        <f t="array" ref="H2794">OR(WEEKDAY(UsageTable[[#This Row],[Time]])={1,7},NOT(ISERROR(VLOOKUP(DATE(YEAR(UsageTable[[#This Row],[Time]]),MONTH(UsageTable[[#This Row],[Time]]),DAY(UsageTable[[#This Row],[Time]])),Holidays[Date],1,FALSE()))))</f>
        <v>0</v>
      </c>
      <c r="I27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27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5" spans="2:11" x14ac:dyDescent="0.3">
      <c r="B2795" s="26">
        <v>44230</v>
      </c>
      <c r="C2795" s="33">
        <v>44230.208333333336</v>
      </c>
      <c r="D2795" s="28">
        <v>0.83</v>
      </c>
      <c r="E2795" s="15"/>
      <c r="F2795" s="15"/>
      <c r="G2795" s="36" t="str">
        <f>TEXT(UsageTable[[#This Row],[Time]],"mm-dd")</f>
        <v>02-03</v>
      </c>
      <c r="H2795" s="36" t="b" cm="1">
        <f t="array" ref="H2795">OR(WEEKDAY(UsageTable[[#This Row],[Time]])={1,7},NOT(ISERROR(VLOOKUP(DATE(YEAR(UsageTable[[#This Row],[Time]]),MONTH(UsageTable[[#This Row],[Time]]),DAY(UsageTable[[#This Row],[Time]])),Holidays[Date],1,FALSE()))))</f>
        <v>0</v>
      </c>
      <c r="I27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27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6" spans="2:11" x14ac:dyDescent="0.3">
      <c r="B2796" s="29">
        <v>44230</v>
      </c>
      <c r="C2796" s="34">
        <v>44230.25</v>
      </c>
      <c r="D2796" s="31">
        <v>1.22</v>
      </c>
      <c r="E2796" s="15"/>
      <c r="F2796" s="15"/>
      <c r="G2796" s="36" t="str">
        <f>TEXT(UsageTable[[#This Row],[Time]],"mm-dd")</f>
        <v>02-03</v>
      </c>
      <c r="H2796" s="36" t="b" cm="1">
        <f t="array" ref="H2796">OR(WEEKDAY(UsageTable[[#This Row],[Time]])={1,7},NOT(ISERROR(VLOOKUP(DATE(YEAR(UsageTable[[#This Row],[Time]]),MONTH(UsageTable[[#This Row],[Time]]),DAY(UsageTable[[#This Row],[Time]])),Holidays[Date],1,FALSE()))))</f>
        <v>0</v>
      </c>
      <c r="I27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27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797" spans="2:11" x14ac:dyDescent="0.3">
      <c r="B2797" s="26">
        <v>44230</v>
      </c>
      <c r="C2797" s="33">
        <v>44230.291666666664</v>
      </c>
      <c r="D2797" s="28">
        <v>2.66</v>
      </c>
      <c r="E2797" s="15"/>
      <c r="F2797" s="15"/>
      <c r="G2797" s="36" t="str">
        <f>TEXT(UsageTable[[#This Row],[Time]],"mm-dd")</f>
        <v>02-03</v>
      </c>
      <c r="H2797" s="36" t="b" cm="1">
        <f t="array" ref="H2797">OR(WEEKDAY(UsageTable[[#This Row],[Time]])={1,7},NOT(ISERROR(VLOOKUP(DATE(YEAR(UsageTable[[#This Row],[Time]]),MONTH(UsageTable[[#This Row],[Time]]),DAY(UsageTable[[#This Row],[Time]])),Holidays[Date],1,FALSE()))))</f>
        <v>0</v>
      </c>
      <c r="I27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2.66</v>
      </c>
    </row>
    <row r="2798" spans="2:11" x14ac:dyDescent="0.3">
      <c r="B2798" s="29">
        <v>44230</v>
      </c>
      <c r="C2798" s="34">
        <v>44230.333333333336</v>
      </c>
      <c r="D2798" s="31">
        <v>4.1900000000000004</v>
      </c>
      <c r="E2798" s="15"/>
      <c r="F2798" s="15"/>
      <c r="G2798" s="36" t="str">
        <f>TEXT(UsageTable[[#This Row],[Time]],"mm-dd")</f>
        <v>02-03</v>
      </c>
      <c r="H2798" s="36" t="b" cm="1">
        <f t="array" ref="H2798">OR(WEEKDAY(UsageTable[[#This Row],[Time]])={1,7},NOT(ISERROR(VLOOKUP(DATE(YEAR(UsageTable[[#This Row],[Time]]),MONTH(UsageTable[[#This Row],[Time]]),DAY(UsageTable[[#This Row],[Time]])),Holidays[Date],1,FALSE()))))</f>
        <v>0</v>
      </c>
      <c r="I27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4.1900000000000004</v>
      </c>
    </row>
    <row r="2799" spans="2:11" x14ac:dyDescent="0.3">
      <c r="B2799" s="26">
        <v>44230</v>
      </c>
      <c r="C2799" s="33">
        <v>44230.375</v>
      </c>
      <c r="D2799" s="28">
        <v>2.7</v>
      </c>
      <c r="E2799" s="15"/>
      <c r="F2799" s="15"/>
      <c r="G2799" s="36" t="str">
        <f>TEXT(UsageTable[[#This Row],[Time]],"mm-dd")</f>
        <v>02-03</v>
      </c>
      <c r="H2799" s="36" t="b" cm="1">
        <f t="array" ref="H2799">OR(WEEKDAY(UsageTable[[#This Row],[Time]])={1,7},NOT(ISERROR(VLOOKUP(DATE(YEAR(UsageTable[[#This Row],[Time]]),MONTH(UsageTable[[#This Row],[Time]]),DAY(UsageTable[[#This Row],[Time]])),Holidays[Date],1,FALSE()))))</f>
        <v>0</v>
      </c>
      <c r="I27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7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7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v>
      </c>
    </row>
    <row r="2800" spans="2:11" x14ac:dyDescent="0.3">
      <c r="B2800" s="29">
        <v>44230</v>
      </c>
      <c r="C2800" s="34">
        <v>44230.416666666664</v>
      </c>
      <c r="D2800" s="31">
        <v>1.71</v>
      </c>
      <c r="E2800" s="15"/>
      <c r="F2800" s="15"/>
      <c r="G2800" s="36" t="str">
        <f>TEXT(UsageTable[[#This Row],[Time]],"mm-dd")</f>
        <v>02-03</v>
      </c>
      <c r="H2800" s="36" t="b" cm="1">
        <f t="array" ref="H2800">OR(WEEKDAY(UsageTable[[#This Row],[Time]])={1,7},NOT(ISERROR(VLOOKUP(DATE(YEAR(UsageTable[[#This Row],[Time]]),MONTH(UsageTable[[#This Row],[Time]]),DAY(UsageTable[[#This Row],[Time]])),Holidays[Date],1,FALSE()))))</f>
        <v>0</v>
      </c>
      <c r="I28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2801" spans="2:11" x14ac:dyDescent="0.3">
      <c r="B2801" s="26">
        <v>44230</v>
      </c>
      <c r="C2801" s="33">
        <v>44230.458333333336</v>
      </c>
      <c r="D2801" s="28">
        <v>1.74</v>
      </c>
      <c r="E2801" s="15"/>
      <c r="F2801" s="15"/>
      <c r="G2801" s="36" t="str">
        <f>TEXT(UsageTable[[#This Row],[Time]],"mm-dd")</f>
        <v>02-03</v>
      </c>
      <c r="H2801" s="36" t="b" cm="1">
        <f t="array" ref="H2801">OR(WEEKDAY(UsageTable[[#This Row],[Time]])={1,7},NOT(ISERROR(VLOOKUP(DATE(YEAR(UsageTable[[#This Row],[Time]]),MONTH(UsageTable[[#This Row],[Time]]),DAY(UsageTable[[#This Row],[Time]])),Holidays[Date],1,FALSE()))))</f>
        <v>0</v>
      </c>
      <c r="I28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28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2" spans="2:11" x14ac:dyDescent="0.3">
      <c r="B2802" s="29">
        <v>44230</v>
      </c>
      <c r="C2802" s="34">
        <v>44230.5</v>
      </c>
      <c r="D2802" s="31">
        <v>3.93</v>
      </c>
      <c r="E2802" s="15"/>
      <c r="F2802" s="15"/>
      <c r="G2802" s="36" t="str">
        <f>TEXT(UsageTable[[#This Row],[Time]],"mm-dd")</f>
        <v>02-03</v>
      </c>
      <c r="H2802" s="36" t="b" cm="1">
        <f t="array" ref="H2802">OR(WEEKDAY(UsageTable[[#This Row],[Time]])={1,7},NOT(ISERROR(VLOOKUP(DATE(YEAR(UsageTable[[#This Row],[Time]]),MONTH(UsageTable[[#This Row],[Time]]),DAY(UsageTable[[#This Row],[Time]])),Holidays[Date],1,FALSE()))))</f>
        <v>0</v>
      </c>
      <c r="I28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3.93</v>
      </c>
      <c r="K28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3" spans="2:11" x14ac:dyDescent="0.3">
      <c r="B2803" s="26">
        <v>44230</v>
      </c>
      <c r="C2803" s="33">
        <v>44230.541666666664</v>
      </c>
      <c r="D2803" s="28">
        <v>1.22</v>
      </c>
      <c r="E2803" s="15"/>
      <c r="F2803" s="15"/>
      <c r="G2803" s="36" t="str">
        <f>TEXT(UsageTable[[#This Row],[Time]],"mm-dd")</f>
        <v>02-03</v>
      </c>
      <c r="H2803" s="36" t="b" cm="1">
        <f t="array" ref="H2803">OR(WEEKDAY(UsageTable[[#This Row],[Time]])={1,7},NOT(ISERROR(VLOOKUP(DATE(YEAR(UsageTable[[#This Row],[Time]]),MONTH(UsageTable[[#This Row],[Time]]),DAY(UsageTable[[#This Row],[Time]])),Holidays[Date],1,FALSE()))))</f>
        <v>0</v>
      </c>
      <c r="I28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1.22</v>
      </c>
      <c r="K28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4" spans="2:11" x14ac:dyDescent="0.3">
      <c r="B2804" s="29">
        <v>44230</v>
      </c>
      <c r="C2804" s="34">
        <v>44230.583333333336</v>
      </c>
      <c r="D2804" s="31">
        <v>1.07</v>
      </c>
      <c r="E2804" s="15"/>
      <c r="F2804" s="15"/>
      <c r="G2804" s="36" t="str">
        <f>TEXT(UsageTable[[#This Row],[Time]],"mm-dd")</f>
        <v>02-03</v>
      </c>
      <c r="H2804" s="36" t="b" cm="1">
        <f t="array" ref="H2804">OR(WEEKDAY(UsageTable[[#This Row],[Time]])={1,7},NOT(ISERROR(VLOOKUP(DATE(YEAR(UsageTable[[#This Row],[Time]]),MONTH(UsageTable[[#This Row],[Time]]),DAY(UsageTable[[#This Row],[Time]])),Holidays[Date],1,FALSE()))))</f>
        <v>0</v>
      </c>
      <c r="I28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1.07</v>
      </c>
      <c r="K28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5" spans="2:11" x14ac:dyDescent="0.3">
      <c r="B2805" s="26">
        <v>44230</v>
      </c>
      <c r="C2805" s="33">
        <v>44230.625</v>
      </c>
      <c r="D2805" s="28">
        <v>2.39</v>
      </c>
      <c r="E2805" s="15"/>
      <c r="F2805" s="15"/>
      <c r="G2805" s="36" t="str">
        <f>TEXT(UsageTable[[#This Row],[Time]],"mm-dd")</f>
        <v>02-03</v>
      </c>
      <c r="H2805" s="36" t="b" cm="1">
        <f t="array" ref="H2805">OR(WEEKDAY(UsageTable[[#This Row],[Time]])={1,7},NOT(ISERROR(VLOOKUP(DATE(YEAR(UsageTable[[#This Row],[Time]]),MONTH(UsageTable[[#This Row],[Time]]),DAY(UsageTable[[#This Row],[Time]])),Holidays[Date],1,FALSE()))))</f>
        <v>0</v>
      </c>
      <c r="I28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2.39</v>
      </c>
      <c r="K28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6" spans="2:11" x14ac:dyDescent="0.3">
      <c r="B2806" s="29">
        <v>44230</v>
      </c>
      <c r="C2806" s="34">
        <v>44230.666666666664</v>
      </c>
      <c r="D2806" s="31">
        <v>1.06</v>
      </c>
      <c r="E2806" s="15"/>
      <c r="F2806" s="15"/>
      <c r="G2806" s="36" t="str">
        <f>TEXT(UsageTable[[#This Row],[Time]],"mm-dd")</f>
        <v>02-03</v>
      </c>
      <c r="H2806" s="36" t="b" cm="1">
        <f t="array" ref="H2806">OR(WEEKDAY(UsageTable[[#This Row],[Time]])={1,7},NOT(ISERROR(VLOOKUP(DATE(YEAR(UsageTable[[#This Row],[Time]]),MONTH(UsageTable[[#This Row],[Time]]),DAY(UsageTable[[#This Row],[Time]])),Holidays[Date],1,FALSE()))))</f>
        <v>0</v>
      </c>
      <c r="I28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1.06</v>
      </c>
      <c r="K28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07" spans="2:11" x14ac:dyDescent="0.3">
      <c r="B2807" s="26">
        <v>44230</v>
      </c>
      <c r="C2807" s="33">
        <v>44230.708333333336</v>
      </c>
      <c r="D2807" s="28">
        <v>3.66</v>
      </c>
      <c r="E2807" s="15"/>
      <c r="F2807" s="15"/>
      <c r="G2807" s="36" t="str">
        <f>TEXT(UsageTable[[#This Row],[Time]],"mm-dd")</f>
        <v>02-03</v>
      </c>
      <c r="H2807" s="36" t="b" cm="1">
        <f t="array" ref="H2807">OR(WEEKDAY(UsageTable[[#This Row],[Time]])={1,7},NOT(ISERROR(VLOOKUP(DATE(YEAR(UsageTable[[#This Row],[Time]]),MONTH(UsageTable[[#This Row],[Time]]),DAY(UsageTable[[#This Row],[Time]])),Holidays[Date],1,FALSE()))))</f>
        <v>0</v>
      </c>
      <c r="I28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3.66</v>
      </c>
    </row>
    <row r="2808" spans="2:11" x14ac:dyDescent="0.3">
      <c r="B2808" s="29">
        <v>44230</v>
      </c>
      <c r="C2808" s="34">
        <v>44230.75</v>
      </c>
      <c r="D2808" s="31">
        <v>2.44</v>
      </c>
      <c r="E2808" s="15"/>
      <c r="F2808" s="15"/>
      <c r="G2808" s="36" t="str">
        <f>TEXT(UsageTable[[#This Row],[Time]],"mm-dd")</f>
        <v>02-03</v>
      </c>
      <c r="H2808" s="36" t="b" cm="1">
        <f t="array" ref="H2808">OR(WEEKDAY(UsageTable[[#This Row],[Time]])={1,7},NOT(ISERROR(VLOOKUP(DATE(YEAR(UsageTable[[#This Row],[Time]]),MONTH(UsageTable[[#This Row],[Time]]),DAY(UsageTable[[#This Row],[Time]])),Holidays[Date],1,FALSE()))))</f>
        <v>0</v>
      </c>
      <c r="I28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2.44</v>
      </c>
    </row>
    <row r="2809" spans="2:11" x14ac:dyDescent="0.3">
      <c r="B2809" s="26">
        <v>44230</v>
      </c>
      <c r="C2809" s="33">
        <v>44230.791666666664</v>
      </c>
      <c r="D2809" s="28">
        <v>1.59</v>
      </c>
      <c r="E2809" s="15"/>
      <c r="F2809" s="15"/>
      <c r="G2809" s="36" t="str">
        <f>TEXT(UsageTable[[#This Row],[Time]],"mm-dd")</f>
        <v>02-03</v>
      </c>
      <c r="H2809" s="36" t="b" cm="1">
        <f t="array" ref="H2809">OR(WEEKDAY(UsageTable[[#This Row],[Time]])={1,7},NOT(ISERROR(VLOOKUP(DATE(YEAR(UsageTable[[#This Row],[Time]]),MONTH(UsageTable[[#This Row],[Time]]),DAY(UsageTable[[#This Row],[Time]])),Holidays[Date],1,FALSE()))))</f>
        <v>0</v>
      </c>
      <c r="I28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28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0" spans="2:11" x14ac:dyDescent="0.3">
      <c r="B2810" s="29">
        <v>44230</v>
      </c>
      <c r="C2810" s="34">
        <v>44230.833333333336</v>
      </c>
      <c r="D2810" s="31">
        <v>1.69</v>
      </c>
      <c r="E2810" s="15"/>
      <c r="F2810" s="15"/>
      <c r="G2810" s="36" t="str">
        <f>TEXT(UsageTable[[#This Row],[Time]],"mm-dd")</f>
        <v>02-03</v>
      </c>
      <c r="H2810" s="36" t="b" cm="1">
        <f t="array" ref="H2810">OR(WEEKDAY(UsageTable[[#This Row],[Time]])={1,7},NOT(ISERROR(VLOOKUP(DATE(YEAR(UsageTable[[#This Row],[Time]]),MONTH(UsageTable[[#This Row],[Time]]),DAY(UsageTable[[#This Row],[Time]])),Holidays[Date],1,FALSE()))))</f>
        <v>0</v>
      </c>
      <c r="I28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28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1" spans="2:11" x14ac:dyDescent="0.3">
      <c r="B2811" s="26">
        <v>44230</v>
      </c>
      <c r="C2811" s="33">
        <v>44230.875</v>
      </c>
      <c r="D2811" s="28">
        <v>1</v>
      </c>
      <c r="E2811" s="15"/>
      <c r="F2811" s="15"/>
      <c r="G2811" s="36" t="str">
        <f>TEXT(UsageTable[[#This Row],[Time]],"mm-dd")</f>
        <v>02-03</v>
      </c>
      <c r="H2811" s="36" t="b" cm="1">
        <f t="array" ref="H2811">OR(WEEKDAY(UsageTable[[#This Row],[Time]])={1,7},NOT(ISERROR(VLOOKUP(DATE(YEAR(UsageTable[[#This Row],[Time]]),MONTH(UsageTable[[#This Row],[Time]]),DAY(UsageTable[[#This Row],[Time]])),Holidays[Date],1,FALSE()))))</f>
        <v>0</v>
      </c>
      <c r="I28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8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2" spans="2:11" x14ac:dyDescent="0.3">
      <c r="B2812" s="29">
        <v>44230</v>
      </c>
      <c r="C2812" s="34">
        <v>44230.916666666664</v>
      </c>
      <c r="D2812" s="31">
        <v>0.91</v>
      </c>
      <c r="E2812" s="15"/>
      <c r="F2812" s="15"/>
      <c r="G2812" s="36" t="str">
        <f>TEXT(UsageTable[[#This Row],[Time]],"mm-dd")</f>
        <v>02-03</v>
      </c>
      <c r="H2812" s="36" t="b" cm="1">
        <f t="array" ref="H2812">OR(WEEKDAY(UsageTable[[#This Row],[Time]])={1,7},NOT(ISERROR(VLOOKUP(DATE(YEAR(UsageTable[[#This Row],[Time]]),MONTH(UsageTable[[#This Row],[Time]]),DAY(UsageTable[[#This Row],[Time]])),Holidays[Date],1,FALSE()))))</f>
        <v>0</v>
      </c>
      <c r="I28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8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3" spans="2:11" x14ac:dyDescent="0.3">
      <c r="B2813" s="26">
        <v>44230</v>
      </c>
      <c r="C2813" s="33">
        <v>44230.958333333336</v>
      </c>
      <c r="D2813" s="28">
        <v>0.4</v>
      </c>
      <c r="E2813" s="15"/>
      <c r="F2813" s="15"/>
      <c r="G2813" s="36" t="str">
        <f>TEXT(UsageTable[[#This Row],[Time]],"mm-dd")</f>
        <v>02-03</v>
      </c>
      <c r="H2813" s="36" t="b" cm="1">
        <f t="array" ref="H2813">OR(WEEKDAY(UsageTable[[#This Row],[Time]])={1,7},NOT(ISERROR(VLOOKUP(DATE(YEAR(UsageTable[[#This Row],[Time]]),MONTH(UsageTable[[#This Row],[Time]]),DAY(UsageTable[[#This Row],[Time]])),Holidays[Date],1,FALSE()))))</f>
        <v>0</v>
      </c>
      <c r="I28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28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4" spans="2:11" x14ac:dyDescent="0.3">
      <c r="B2814" s="29">
        <v>44231</v>
      </c>
      <c r="C2814" s="34">
        <v>44231</v>
      </c>
      <c r="D2814" s="31">
        <v>0.73</v>
      </c>
      <c r="E2814" s="15"/>
      <c r="F2814" s="15"/>
      <c r="G2814" s="36" t="str">
        <f>TEXT(UsageTable[[#This Row],[Time]],"mm-dd")</f>
        <v>02-04</v>
      </c>
      <c r="H2814" s="36" t="b" cm="1">
        <f t="array" ref="H2814">OR(WEEKDAY(UsageTable[[#This Row],[Time]])={1,7},NOT(ISERROR(VLOOKUP(DATE(YEAR(UsageTable[[#This Row],[Time]]),MONTH(UsageTable[[#This Row],[Time]]),DAY(UsageTable[[#This Row],[Time]])),Holidays[Date],1,FALSE()))))</f>
        <v>0</v>
      </c>
      <c r="I28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28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5" spans="2:11" x14ac:dyDescent="0.3">
      <c r="B2815" s="26">
        <v>44231</v>
      </c>
      <c r="C2815" s="33">
        <v>44231.041666666664</v>
      </c>
      <c r="D2815" s="28">
        <v>0.41</v>
      </c>
      <c r="E2815" s="15"/>
      <c r="F2815" s="15"/>
      <c r="G2815" s="36" t="str">
        <f>TEXT(UsageTable[[#This Row],[Time]],"mm-dd")</f>
        <v>02-04</v>
      </c>
      <c r="H2815" s="36" t="b" cm="1">
        <f t="array" ref="H2815">OR(WEEKDAY(UsageTable[[#This Row],[Time]])={1,7},NOT(ISERROR(VLOOKUP(DATE(YEAR(UsageTable[[#This Row],[Time]]),MONTH(UsageTable[[#This Row],[Time]]),DAY(UsageTable[[#This Row],[Time]])),Holidays[Date],1,FALSE()))))</f>
        <v>0</v>
      </c>
      <c r="I28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28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6" spans="2:11" x14ac:dyDescent="0.3">
      <c r="B2816" s="29">
        <v>44231</v>
      </c>
      <c r="C2816" s="34">
        <v>44231.083333333336</v>
      </c>
      <c r="D2816" s="31">
        <v>0.3</v>
      </c>
      <c r="E2816" s="15"/>
      <c r="F2816" s="15"/>
      <c r="G2816" s="36" t="str">
        <f>TEXT(UsageTable[[#This Row],[Time]],"mm-dd")</f>
        <v>02-04</v>
      </c>
      <c r="H2816" s="36" t="b" cm="1">
        <f t="array" ref="H2816">OR(WEEKDAY(UsageTable[[#This Row],[Time]])={1,7},NOT(ISERROR(VLOOKUP(DATE(YEAR(UsageTable[[#This Row],[Time]]),MONTH(UsageTable[[#This Row],[Time]]),DAY(UsageTable[[#This Row],[Time]])),Holidays[Date],1,FALSE()))))</f>
        <v>0</v>
      </c>
      <c r="I28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28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7" spans="2:11" x14ac:dyDescent="0.3">
      <c r="B2817" s="26">
        <v>44231</v>
      </c>
      <c r="C2817" s="33">
        <v>44231.125</v>
      </c>
      <c r="D2817" s="28">
        <v>0.81</v>
      </c>
      <c r="E2817" s="15"/>
      <c r="F2817" s="15"/>
      <c r="G2817" s="36" t="str">
        <f>TEXT(UsageTable[[#This Row],[Time]],"mm-dd")</f>
        <v>02-04</v>
      </c>
      <c r="H2817" s="36" t="b" cm="1">
        <f t="array" ref="H2817">OR(WEEKDAY(UsageTable[[#This Row],[Time]])={1,7},NOT(ISERROR(VLOOKUP(DATE(YEAR(UsageTable[[#This Row],[Time]]),MONTH(UsageTable[[#This Row],[Time]]),DAY(UsageTable[[#This Row],[Time]])),Holidays[Date],1,FALSE()))))</f>
        <v>0</v>
      </c>
      <c r="I28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28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8" spans="2:11" x14ac:dyDescent="0.3">
      <c r="B2818" s="29">
        <v>44231</v>
      </c>
      <c r="C2818" s="34">
        <v>44231.166666666664</v>
      </c>
      <c r="D2818" s="31">
        <v>0.28999999999999998</v>
      </c>
      <c r="E2818" s="15"/>
      <c r="F2818" s="15"/>
      <c r="G2818" s="36" t="str">
        <f>TEXT(UsageTable[[#This Row],[Time]],"mm-dd")</f>
        <v>02-04</v>
      </c>
      <c r="H2818" s="36" t="b" cm="1">
        <f t="array" ref="H2818">OR(WEEKDAY(UsageTable[[#This Row],[Time]])={1,7},NOT(ISERROR(VLOOKUP(DATE(YEAR(UsageTable[[#This Row],[Time]]),MONTH(UsageTable[[#This Row],[Time]]),DAY(UsageTable[[#This Row],[Time]])),Holidays[Date],1,FALSE()))))</f>
        <v>0</v>
      </c>
      <c r="I28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28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19" spans="2:11" x14ac:dyDescent="0.3">
      <c r="B2819" s="26">
        <v>44231</v>
      </c>
      <c r="C2819" s="33">
        <v>44231.208333333336</v>
      </c>
      <c r="D2819" s="28">
        <v>0.7</v>
      </c>
      <c r="E2819" s="15"/>
      <c r="F2819" s="15"/>
      <c r="G2819" s="36" t="str">
        <f>TEXT(UsageTable[[#This Row],[Time]],"mm-dd")</f>
        <v>02-04</v>
      </c>
      <c r="H2819" s="36" t="b" cm="1">
        <f t="array" ref="H2819">OR(WEEKDAY(UsageTable[[#This Row],[Time]])={1,7},NOT(ISERROR(VLOOKUP(DATE(YEAR(UsageTable[[#This Row],[Time]]),MONTH(UsageTable[[#This Row],[Time]]),DAY(UsageTable[[#This Row],[Time]])),Holidays[Date],1,FALSE()))))</f>
        <v>0</v>
      </c>
      <c r="I28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28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0" spans="2:11" x14ac:dyDescent="0.3">
      <c r="B2820" s="29">
        <v>44231</v>
      </c>
      <c r="C2820" s="34">
        <v>44231.25</v>
      </c>
      <c r="D2820" s="31">
        <v>1.94</v>
      </c>
      <c r="E2820" s="15"/>
      <c r="F2820" s="15"/>
      <c r="G2820" s="36" t="str">
        <f>TEXT(UsageTable[[#This Row],[Time]],"mm-dd")</f>
        <v>02-04</v>
      </c>
      <c r="H2820" s="36" t="b" cm="1">
        <f t="array" ref="H2820">OR(WEEKDAY(UsageTable[[#This Row],[Time]])={1,7},NOT(ISERROR(VLOOKUP(DATE(YEAR(UsageTable[[#This Row],[Time]]),MONTH(UsageTable[[#This Row],[Time]]),DAY(UsageTable[[#This Row],[Time]])),Holidays[Date],1,FALSE()))))</f>
        <v>0</v>
      </c>
      <c r="I28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1.94</v>
      </c>
      <c r="J28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1" spans="2:11" x14ac:dyDescent="0.3">
      <c r="B2821" s="26">
        <v>44231</v>
      </c>
      <c r="C2821" s="33">
        <v>44231.291666666664</v>
      </c>
      <c r="D2821" s="28">
        <v>2.2400000000000002</v>
      </c>
      <c r="E2821" s="15"/>
      <c r="F2821" s="15"/>
      <c r="G2821" s="36" t="str">
        <f>TEXT(UsageTable[[#This Row],[Time]],"mm-dd")</f>
        <v>02-04</v>
      </c>
      <c r="H2821" s="36" t="b" cm="1">
        <f t="array" ref="H2821">OR(WEEKDAY(UsageTable[[#This Row],[Time]])={1,7},NOT(ISERROR(VLOOKUP(DATE(YEAR(UsageTable[[#This Row],[Time]]),MONTH(UsageTable[[#This Row],[Time]]),DAY(UsageTable[[#This Row],[Time]])),Holidays[Date],1,FALSE()))))</f>
        <v>0</v>
      </c>
      <c r="I28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2822" spans="2:11" x14ac:dyDescent="0.3">
      <c r="B2822" s="29">
        <v>44231</v>
      </c>
      <c r="C2822" s="34">
        <v>44231.333333333336</v>
      </c>
      <c r="D2822" s="31">
        <v>2.0299999999999998</v>
      </c>
      <c r="E2822" s="15"/>
      <c r="F2822" s="15"/>
      <c r="G2822" s="36" t="str">
        <f>TEXT(UsageTable[[#This Row],[Time]],"mm-dd")</f>
        <v>02-04</v>
      </c>
      <c r="H2822" s="36" t="b" cm="1">
        <f t="array" ref="H2822">OR(WEEKDAY(UsageTable[[#This Row],[Time]])={1,7},NOT(ISERROR(VLOOKUP(DATE(YEAR(UsageTable[[#This Row],[Time]]),MONTH(UsageTable[[#This Row],[Time]]),DAY(UsageTable[[#This Row],[Time]])),Holidays[Date],1,FALSE()))))</f>
        <v>0</v>
      </c>
      <c r="I28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2.0299999999999998</v>
      </c>
    </row>
    <row r="2823" spans="2:11" x14ac:dyDescent="0.3">
      <c r="B2823" s="26">
        <v>44231</v>
      </c>
      <c r="C2823" s="33">
        <v>44231.375</v>
      </c>
      <c r="D2823" s="28">
        <v>4.08</v>
      </c>
      <c r="E2823" s="15"/>
      <c r="F2823" s="15"/>
      <c r="G2823" s="36" t="str">
        <f>TEXT(UsageTable[[#This Row],[Time]],"mm-dd")</f>
        <v>02-04</v>
      </c>
      <c r="H2823" s="36" t="b" cm="1">
        <f t="array" ref="H2823">OR(WEEKDAY(UsageTable[[#This Row],[Time]])={1,7},NOT(ISERROR(VLOOKUP(DATE(YEAR(UsageTable[[#This Row],[Time]]),MONTH(UsageTable[[#This Row],[Time]]),DAY(UsageTable[[#This Row],[Time]])),Holidays[Date],1,FALSE()))))</f>
        <v>0</v>
      </c>
      <c r="I28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4.08</v>
      </c>
    </row>
    <row r="2824" spans="2:11" x14ac:dyDescent="0.3">
      <c r="B2824" s="29">
        <v>44231</v>
      </c>
      <c r="C2824" s="34">
        <v>44231.416666666664</v>
      </c>
      <c r="D2824" s="31">
        <v>5.35</v>
      </c>
      <c r="E2824" s="15"/>
      <c r="F2824" s="15"/>
      <c r="G2824" s="36" t="str">
        <f>TEXT(UsageTable[[#This Row],[Time]],"mm-dd")</f>
        <v>02-04</v>
      </c>
      <c r="H2824" s="36" t="b" cm="1">
        <f t="array" ref="H2824">OR(WEEKDAY(UsageTable[[#This Row],[Time]])={1,7},NOT(ISERROR(VLOOKUP(DATE(YEAR(UsageTable[[#This Row],[Time]]),MONTH(UsageTable[[#This Row],[Time]]),DAY(UsageTable[[#This Row],[Time]])),Holidays[Date],1,FALSE()))))</f>
        <v>0</v>
      </c>
      <c r="I28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5.35</v>
      </c>
    </row>
    <row r="2825" spans="2:11" x14ac:dyDescent="0.3">
      <c r="B2825" s="26">
        <v>44231</v>
      </c>
      <c r="C2825" s="33">
        <v>44231.458333333336</v>
      </c>
      <c r="D2825" s="28">
        <v>1.03</v>
      </c>
      <c r="E2825" s="15"/>
      <c r="F2825" s="15"/>
      <c r="G2825" s="36" t="str">
        <f>TEXT(UsageTable[[#This Row],[Time]],"mm-dd")</f>
        <v>02-04</v>
      </c>
      <c r="H2825" s="36" t="b" cm="1">
        <f t="array" ref="H2825">OR(WEEKDAY(UsageTable[[#This Row],[Time]])={1,7},NOT(ISERROR(VLOOKUP(DATE(YEAR(UsageTable[[#This Row],[Time]]),MONTH(UsageTable[[#This Row],[Time]]),DAY(UsageTable[[#This Row],[Time]])),Holidays[Date],1,FALSE()))))</f>
        <v>0</v>
      </c>
      <c r="I28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1.03</v>
      </c>
      <c r="K28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6" spans="2:11" x14ac:dyDescent="0.3">
      <c r="B2826" s="29">
        <v>44231</v>
      </c>
      <c r="C2826" s="34">
        <v>44231.5</v>
      </c>
      <c r="D2826" s="31">
        <v>1.72</v>
      </c>
      <c r="E2826" s="15"/>
      <c r="F2826" s="15"/>
      <c r="G2826" s="36" t="str">
        <f>TEXT(UsageTable[[#This Row],[Time]],"mm-dd")</f>
        <v>02-04</v>
      </c>
      <c r="H2826" s="36" t="b" cm="1">
        <f t="array" ref="H2826">OR(WEEKDAY(UsageTable[[#This Row],[Time]])={1,7},NOT(ISERROR(VLOOKUP(DATE(YEAR(UsageTable[[#This Row],[Time]]),MONTH(UsageTable[[#This Row],[Time]]),DAY(UsageTable[[#This Row],[Time]])),Holidays[Date],1,FALSE()))))</f>
        <v>0</v>
      </c>
      <c r="I28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1.72</v>
      </c>
      <c r="K28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7" spans="2:11" x14ac:dyDescent="0.3">
      <c r="B2827" s="26">
        <v>44231</v>
      </c>
      <c r="C2827" s="33">
        <v>44231.541666666664</v>
      </c>
      <c r="D2827" s="28">
        <v>0.91</v>
      </c>
      <c r="E2827" s="15"/>
      <c r="F2827" s="15"/>
      <c r="G2827" s="36" t="str">
        <f>TEXT(UsageTable[[#This Row],[Time]],"mm-dd")</f>
        <v>02-04</v>
      </c>
      <c r="H2827" s="36" t="b" cm="1">
        <f t="array" ref="H2827">OR(WEEKDAY(UsageTable[[#This Row],[Time]])={1,7},NOT(ISERROR(VLOOKUP(DATE(YEAR(UsageTable[[#This Row],[Time]]),MONTH(UsageTable[[#This Row],[Time]]),DAY(UsageTable[[#This Row],[Time]])),Holidays[Date],1,FALSE()))))</f>
        <v>0</v>
      </c>
      <c r="I28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0.91</v>
      </c>
      <c r="K28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8" spans="2:11" x14ac:dyDescent="0.3">
      <c r="B2828" s="29">
        <v>44231</v>
      </c>
      <c r="C2828" s="34">
        <v>44231.583333333336</v>
      </c>
      <c r="D2828" s="31">
        <v>0.88</v>
      </c>
      <c r="E2828" s="15"/>
      <c r="F2828" s="15"/>
      <c r="G2828" s="36" t="str">
        <f>TEXT(UsageTable[[#This Row],[Time]],"mm-dd")</f>
        <v>02-04</v>
      </c>
      <c r="H2828" s="36" t="b" cm="1">
        <f t="array" ref="H2828">OR(WEEKDAY(UsageTable[[#This Row],[Time]])={1,7},NOT(ISERROR(VLOOKUP(DATE(YEAR(UsageTable[[#This Row],[Time]]),MONTH(UsageTable[[#This Row],[Time]]),DAY(UsageTable[[#This Row],[Time]])),Holidays[Date],1,FALSE()))))</f>
        <v>0</v>
      </c>
      <c r="I28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0.88</v>
      </c>
      <c r="K28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29" spans="2:11" x14ac:dyDescent="0.3">
      <c r="B2829" s="26">
        <v>44231</v>
      </c>
      <c r="C2829" s="33">
        <v>44231.625</v>
      </c>
      <c r="D2829" s="28">
        <v>1.81</v>
      </c>
      <c r="E2829" s="15"/>
      <c r="F2829" s="15"/>
      <c r="G2829" s="36" t="str">
        <f>TEXT(UsageTable[[#This Row],[Time]],"mm-dd")</f>
        <v>02-04</v>
      </c>
      <c r="H2829" s="36" t="b" cm="1">
        <f t="array" ref="H2829">OR(WEEKDAY(UsageTable[[#This Row],[Time]])={1,7},NOT(ISERROR(VLOOKUP(DATE(YEAR(UsageTable[[#This Row],[Time]]),MONTH(UsageTable[[#This Row],[Time]]),DAY(UsageTable[[#This Row],[Time]])),Holidays[Date],1,FALSE()))))</f>
        <v>0</v>
      </c>
      <c r="I28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28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0" spans="2:11" x14ac:dyDescent="0.3">
      <c r="B2830" s="29">
        <v>44231</v>
      </c>
      <c r="C2830" s="34">
        <v>44231.666666666664</v>
      </c>
      <c r="D2830" s="31">
        <v>1.74</v>
      </c>
      <c r="E2830" s="15"/>
      <c r="F2830" s="15"/>
      <c r="G2830" s="36" t="str">
        <f>TEXT(UsageTable[[#This Row],[Time]],"mm-dd")</f>
        <v>02-04</v>
      </c>
      <c r="H2830" s="36" t="b" cm="1">
        <f t="array" ref="H2830">OR(WEEKDAY(UsageTable[[#This Row],[Time]])={1,7},NOT(ISERROR(VLOOKUP(DATE(YEAR(UsageTable[[#This Row],[Time]]),MONTH(UsageTable[[#This Row],[Time]]),DAY(UsageTable[[#This Row],[Time]])),Holidays[Date],1,FALSE()))))</f>
        <v>0</v>
      </c>
      <c r="I28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1.74</v>
      </c>
      <c r="K28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1" spans="2:11" x14ac:dyDescent="0.3">
      <c r="B2831" s="26">
        <v>44231</v>
      </c>
      <c r="C2831" s="33">
        <v>44231.708333333336</v>
      </c>
      <c r="D2831" s="28">
        <v>2.04</v>
      </c>
      <c r="E2831" s="15"/>
      <c r="F2831" s="15"/>
      <c r="G2831" s="36" t="str">
        <f>TEXT(UsageTable[[#This Row],[Time]],"mm-dd")</f>
        <v>02-04</v>
      </c>
      <c r="H2831" s="36" t="b" cm="1">
        <f t="array" ref="H2831">OR(WEEKDAY(UsageTable[[#This Row],[Time]])={1,7},NOT(ISERROR(VLOOKUP(DATE(YEAR(UsageTable[[#This Row],[Time]]),MONTH(UsageTable[[#This Row],[Time]]),DAY(UsageTable[[#This Row],[Time]])),Holidays[Date],1,FALSE()))))</f>
        <v>0</v>
      </c>
      <c r="I28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v>
      </c>
    </row>
    <row r="2832" spans="2:11" x14ac:dyDescent="0.3">
      <c r="B2832" s="29">
        <v>44231</v>
      </c>
      <c r="C2832" s="34">
        <v>44231.75</v>
      </c>
      <c r="D2832" s="31">
        <v>2.1</v>
      </c>
      <c r="E2832" s="15"/>
      <c r="F2832" s="15"/>
      <c r="G2832" s="36" t="str">
        <f>TEXT(UsageTable[[#This Row],[Time]],"mm-dd")</f>
        <v>02-04</v>
      </c>
      <c r="H2832" s="36" t="b" cm="1">
        <f t="array" ref="H2832">OR(WEEKDAY(UsageTable[[#This Row],[Time]])={1,7},NOT(ISERROR(VLOOKUP(DATE(YEAR(UsageTable[[#This Row],[Time]]),MONTH(UsageTable[[#This Row],[Time]]),DAY(UsageTable[[#This Row],[Time]])),Holidays[Date],1,FALSE()))))</f>
        <v>0</v>
      </c>
      <c r="I28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v>
      </c>
    </row>
    <row r="2833" spans="2:11" x14ac:dyDescent="0.3">
      <c r="B2833" s="26">
        <v>44231</v>
      </c>
      <c r="C2833" s="33">
        <v>44231.791666666664</v>
      </c>
      <c r="D2833" s="28">
        <v>2.14</v>
      </c>
      <c r="E2833" s="15"/>
      <c r="F2833" s="15"/>
      <c r="G2833" s="36" t="str">
        <f>TEXT(UsageTable[[#This Row],[Time]],"mm-dd")</f>
        <v>02-04</v>
      </c>
      <c r="H2833" s="36" t="b" cm="1">
        <f t="array" ref="H2833">OR(WEEKDAY(UsageTable[[#This Row],[Time]])={1,7},NOT(ISERROR(VLOOKUP(DATE(YEAR(UsageTable[[#This Row],[Time]]),MONTH(UsageTable[[#This Row],[Time]]),DAY(UsageTable[[#This Row],[Time]])),Holidays[Date],1,FALSE()))))</f>
        <v>0</v>
      </c>
      <c r="I28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28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4" spans="2:11" x14ac:dyDescent="0.3">
      <c r="B2834" s="29">
        <v>44231</v>
      </c>
      <c r="C2834" s="34">
        <v>44231.833333333336</v>
      </c>
      <c r="D2834" s="31">
        <v>1.84</v>
      </c>
      <c r="E2834" s="15"/>
      <c r="F2834" s="15"/>
      <c r="G2834" s="36" t="str">
        <f>TEXT(UsageTable[[#This Row],[Time]],"mm-dd")</f>
        <v>02-04</v>
      </c>
      <c r="H2834" s="36" t="b" cm="1">
        <f t="array" ref="H2834">OR(WEEKDAY(UsageTable[[#This Row],[Time]])={1,7},NOT(ISERROR(VLOOKUP(DATE(YEAR(UsageTable[[#This Row],[Time]]),MONTH(UsageTable[[#This Row],[Time]]),DAY(UsageTable[[#This Row],[Time]])),Holidays[Date],1,FALSE()))))</f>
        <v>0</v>
      </c>
      <c r="I28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1.84</v>
      </c>
      <c r="J28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5" spans="2:11" x14ac:dyDescent="0.3">
      <c r="B2835" s="26">
        <v>44231</v>
      </c>
      <c r="C2835" s="33">
        <v>44231.875</v>
      </c>
      <c r="D2835" s="28">
        <v>1.34</v>
      </c>
      <c r="E2835" s="15"/>
      <c r="F2835" s="15"/>
      <c r="G2835" s="36" t="str">
        <f>TEXT(UsageTable[[#This Row],[Time]],"mm-dd")</f>
        <v>02-04</v>
      </c>
      <c r="H2835" s="36" t="b" cm="1">
        <f t="array" ref="H2835">OR(WEEKDAY(UsageTable[[#This Row],[Time]])={1,7},NOT(ISERROR(VLOOKUP(DATE(YEAR(UsageTable[[#This Row],[Time]]),MONTH(UsageTable[[#This Row],[Time]]),DAY(UsageTable[[#This Row],[Time]])),Holidays[Date],1,FALSE()))))</f>
        <v>0</v>
      </c>
      <c r="I28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1.34</v>
      </c>
      <c r="J28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6" spans="2:11" x14ac:dyDescent="0.3">
      <c r="B2836" s="29">
        <v>44231</v>
      </c>
      <c r="C2836" s="34">
        <v>44231.916666666664</v>
      </c>
      <c r="D2836" s="31">
        <v>1.5</v>
      </c>
      <c r="E2836" s="15"/>
      <c r="F2836" s="15"/>
      <c r="G2836" s="36" t="str">
        <f>TEXT(UsageTable[[#This Row],[Time]],"mm-dd")</f>
        <v>02-04</v>
      </c>
      <c r="H2836" s="36" t="b" cm="1">
        <f t="array" ref="H2836">OR(WEEKDAY(UsageTable[[#This Row],[Time]])={1,7},NOT(ISERROR(VLOOKUP(DATE(YEAR(UsageTable[[#This Row],[Time]]),MONTH(UsageTable[[#This Row],[Time]]),DAY(UsageTable[[#This Row],[Time]])),Holidays[Date],1,FALSE()))))</f>
        <v>0</v>
      </c>
      <c r="I28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28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7" spans="2:11" x14ac:dyDescent="0.3">
      <c r="B2837" s="26">
        <v>44231</v>
      </c>
      <c r="C2837" s="33">
        <v>44231.958333333336</v>
      </c>
      <c r="D2837" s="28">
        <v>4.99</v>
      </c>
      <c r="E2837" s="15"/>
      <c r="F2837" s="15"/>
      <c r="G2837" s="36" t="str">
        <f>TEXT(UsageTable[[#This Row],[Time]],"mm-dd")</f>
        <v>02-04</v>
      </c>
      <c r="H2837" s="36" t="b" cm="1">
        <f t="array" ref="H2837">OR(WEEKDAY(UsageTable[[#This Row],[Time]])={1,7},NOT(ISERROR(VLOOKUP(DATE(YEAR(UsageTable[[#This Row],[Time]]),MONTH(UsageTable[[#This Row],[Time]]),DAY(UsageTable[[#This Row],[Time]])),Holidays[Date],1,FALSE()))))</f>
        <v>0</v>
      </c>
      <c r="I28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4.99</v>
      </c>
      <c r="J28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8" spans="2:11" x14ac:dyDescent="0.3">
      <c r="B2838" s="29">
        <v>44232</v>
      </c>
      <c r="C2838" s="34">
        <v>44232</v>
      </c>
      <c r="D2838" s="31">
        <v>4.3099999999999996</v>
      </c>
      <c r="E2838" s="15"/>
      <c r="F2838" s="15"/>
      <c r="G2838" s="36" t="str">
        <f>TEXT(UsageTable[[#This Row],[Time]],"mm-dd")</f>
        <v>02-05</v>
      </c>
      <c r="H2838" s="36" t="b" cm="1">
        <f t="array" ref="H2838">OR(WEEKDAY(UsageTable[[#This Row],[Time]])={1,7},NOT(ISERROR(VLOOKUP(DATE(YEAR(UsageTable[[#This Row],[Time]]),MONTH(UsageTable[[#This Row],[Time]]),DAY(UsageTable[[#This Row],[Time]])),Holidays[Date],1,FALSE()))))</f>
        <v>0</v>
      </c>
      <c r="I28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4.3099999999999996</v>
      </c>
      <c r="J28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39" spans="2:11" x14ac:dyDescent="0.3">
      <c r="B2839" s="26">
        <v>44232</v>
      </c>
      <c r="C2839" s="33">
        <v>44232.041666666664</v>
      </c>
      <c r="D2839" s="28">
        <v>0.36</v>
      </c>
      <c r="E2839" s="15"/>
      <c r="F2839" s="15"/>
      <c r="G2839" s="36" t="str">
        <f>TEXT(UsageTable[[#This Row],[Time]],"mm-dd")</f>
        <v>02-05</v>
      </c>
      <c r="H2839" s="36" t="b" cm="1">
        <f t="array" ref="H2839">OR(WEEKDAY(UsageTable[[#This Row],[Time]])={1,7},NOT(ISERROR(VLOOKUP(DATE(YEAR(UsageTable[[#This Row],[Time]]),MONTH(UsageTable[[#This Row],[Time]]),DAY(UsageTable[[#This Row],[Time]])),Holidays[Date],1,FALSE()))))</f>
        <v>0</v>
      </c>
      <c r="I28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8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0" spans="2:11" x14ac:dyDescent="0.3">
      <c r="B2840" s="29">
        <v>44232</v>
      </c>
      <c r="C2840" s="34">
        <v>44232.083333333336</v>
      </c>
      <c r="D2840" s="31">
        <v>0.36</v>
      </c>
      <c r="E2840" s="15"/>
      <c r="F2840" s="15"/>
      <c r="G2840" s="36" t="str">
        <f>TEXT(UsageTable[[#This Row],[Time]],"mm-dd")</f>
        <v>02-05</v>
      </c>
      <c r="H2840" s="36" t="b" cm="1">
        <f t="array" ref="H2840">OR(WEEKDAY(UsageTable[[#This Row],[Time]])={1,7},NOT(ISERROR(VLOOKUP(DATE(YEAR(UsageTable[[#This Row],[Time]]),MONTH(UsageTable[[#This Row],[Time]]),DAY(UsageTable[[#This Row],[Time]])),Holidays[Date],1,FALSE()))))</f>
        <v>0</v>
      </c>
      <c r="I28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8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1" spans="2:11" x14ac:dyDescent="0.3">
      <c r="B2841" s="26">
        <v>44232</v>
      </c>
      <c r="C2841" s="33">
        <v>44232.125</v>
      </c>
      <c r="D2841" s="28">
        <v>0.97</v>
      </c>
      <c r="E2841" s="15"/>
      <c r="F2841" s="15"/>
      <c r="G2841" s="36" t="str">
        <f>TEXT(UsageTable[[#This Row],[Time]],"mm-dd")</f>
        <v>02-05</v>
      </c>
      <c r="H2841" s="36" t="b" cm="1">
        <f t="array" ref="H2841">OR(WEEKDAY(UsageTable[[#This Row],[Time]])={1,7},NOT(ISERROR(VLOOKUP(DATE(YEAR(UsageTable[[#This Row],[Time]]),MONTH(UsageTable[[#This Row],[Time]]),DAY(UsageTable[[#This Row],[Time]])),Holidays[Date],1,FALSE()))))</f>
        <v>0</v>
      </c>
      <c r="I28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8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2" spans="2:11" x14ac:dyDescent="0.3">
      <c r="B2842" s="29">
        <v>44232</v>
      </c>
      <c r="C2842" s="34">
        <v>44232.166666666664</v>
      </c>
      <c r="D2842" s="31">
        <v>1.26</v>
      </c>
      <c r="E2842" s="15"/>
      <c r="F2842" s="15"/>
      <c r="G2842" s="36" t="str">
        <f>TEXT(UsageTable[[#This Row],[Time]],"mm-dd")</f>
        <v>02-05</v>
      </c>
      <c r="H2842" s="36" t="b" cm="1">
        <f t="array" ref="H2842">OR(WEEKDAY(UsageTable[[#This Row],[Time]])={1,7},NOT(ISERROR(VLOOKUP(DATE(YEAR(UsageTable[[#This Row],[Time]]),MONTH(UsageTable[[#This Row],[Time]]),DAY(UsageTable[[#This Row],[Time]])),Holidays[Date],1,FALSE()))))</f>
        <v>0</v>
      </c>
      <c r="I28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28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3" spans="2:11" x14ac:dyDescent="0.3">
      <c r="B2843" s="26">
        <v>44232</v>
      </c>
      <c r="C2843" s="33">
        <v>44232.208333333336</v>
      </c>
      <c r="D2843" s="28">
        <v>1.87</v>
      </c>
      <c r="E2843" s="15"/>
      <c r="F2843" s="15"/>
      <c r="G2843" s="36" t="str">
        <f>TEXT(UsageTable[[#This Row],[Time]],"mm-dd")</f>
        <v>02-05</v>
      </c>
      <c r="H2843" s="36" t="b" cm="1">
        <f t="array" ref="H2843">OR(WEEKDAY(UsageTable[[#This Row],[Time]])={1,7},NOT(ISERROR(VLOOKUP(DATE(YEAR(UsageTable[[#This Row],[Time]]),MONTH(UsageTable[[#This Row],[Time]]),DAY(UsageTable[[#This Row],[Time]])),Holidays[Date],1,FALSE()))))</f>
        <v>0</v>
      </c>
      <c r="I28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1.87</v>
      </c>
      <c r="J28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4" spans="2:11" x14ac:dyDescent="0.3">
      <c r="B2844" s="29">
        <v>44232</v>
      </c>
      <c r="C2844" s="34">
        <v>44232.25</v>
      </c>
      <c r="D2844" s="31">
        <v>2.02</v>
      </c>
      <c r="E2844" s="15"/>
      <c r="F2844" s="15"/>
      <c r="G2844" s="36" t="str">
        <f>TEXT(UsageTable[[#This Row],[Time]],"mm-dd")</f>
        <v>02-05</v>
      </c>
      <c r="H2844" s="36" t="b" cm="1">
        <f t="array" ref="H2844">OR(WEEKDAY(UsageTable[[#This Row],[Time]])={1,7},NOT(ISERROR(VLOOKUP(DATE(YEAR(UsageTable[[#This Row],[Time]]),MONTH(UsageTable[[#This Row],[Time]]),DAY(UsageTable[[#This Row],[Time]])),Holidays[Date],1,FALSE()))))</f>
        <v>0</v>
      </c>
      <c r="I28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v>
      </c>
      <c r="J28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45" spans="2:11" x14ac:dyDescent="0.3">
      <c r="B2845" s="26">
        <v>44232</v>
      </c>
      <c r="C2845" s="33">
        <v>44232.291666666664</v>
      </c>
      <c r="D2845" s="28">
        <v>1.71</v>
      </c>
      <c r="E2845" s="15"/>
      <c r="F2845" s="15"/>
      <c r="G2845" s="36" t="str">
        <f>TEXT(UsageTable[[#This Row],[Time]],"mm-dd")</f>
        <v>02-05</v>
      </c>
      <c r="H2845" s="36" t="b" cm="1">
        <f t="array" ref="H2845">OR(WEEKDAY(UsageTable[[#This Row],[Time]])={1,7},NOT(ISERROR(VLOOKUP(DATE(YEAR(UsageTable[[#This Row],[Time]]),MONTH(UsageTable[[#This Row],[Time]]),DAY(UsageTable[[#This Row],[Time]])),Holidays[Date],1,FALSE()))))</f>
        <v>0</v>
      </c>
      <c r="I28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2846" spans="2:11" x14ac:dyDescent="0.3">
      <c r="B2846" s="29">
        <v>44232</v>
      </c>
      <c r="C2846" s="34">
        <v>44232.333333333336</v>
      </c>
      <c r="D2846" s="31">
        <v>3.14</v>
      </c>
      <c r="E2846" s="15"/>
      <c r="F2846" s="15"/>
      <c r="G2846" s="36" t="str">
        <f>TEXT(UsageTable[[#This Row],[Time]],"mm-dd")</f>
        <v>02-05</v>
      </c>
      <c r="H2846" s="36" t="b" cm="1">
        <f t="array" ref="H2846">OR(WEEKDAY(UsageTable[[#This Row],[Time]])={1,7},NOT(ISERROR(VLOOKUP(DATE(YEAR(UsageTable[[#This Row],[Time]]),MONTH(UsageTable[[#This Row],[Time]]),DAY(UsageTable[[#This Row],[Time]])),Holidays[Date],1,FALSE()))))</f>
        <v>0</v>
      </c>
      <c r="I28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3.14</v>
      </c>
    </row>
    <row r="2847" spans="2:11" x14ac:dyDescent="0.3">
      <c r="B2847" s="26">
        <v>44232</v>
      </c>
      <c r="C2847" s="33">
        <v>44232.375</v>
      </c>
      <c r="D2847" s="28">
        <v>1.23</v>
      </c>
      <c r="E2847" s="15"/>
      <c r="F2847" s="15"/>
      <c r="G2847" s="36" t="str">
        <f>TEXT(UsageTable[[#This Row],[Time]],"mm-dd")</f>
        <v>02-05</v>
      </c>
      <c r="H2847" s="36" t="b" cm="1">
        <f t="array" ref="H2847">OR(WEEKDAY(UsageTable[[#This Row],[Time]])={1,7},NOT(ISERROR(VLOOKUP(DATE(YEAR(UsageTable[[#This Row],[Time]]),MONTH(UsageTable[[#This Row],[Time]]),DAY(UsageTable[[#This Row],[Time]])),Holidays[Date],1,FALSE()))))</f>
        <v>0</v>
      </c>
      <c r="I28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1.23</v>
      </c>
    </row>
    <row r="2848" spans="2:11" x14ac:dyDescent="0.3">
      <c r="B2848" s="29">
        <v>44232</v>
      </c>
      <c r="C2848" s="34">
        <v>44232.416666666664</v>
      </c>
      <c r="D2848" s="31">
        <v>1.07</v>
      </c>
      <c r="E2848" s="15"/>
      <c r="F2848" s="15"/>
      <c r="G2848" s="36" t="str">
        <f>TEXT(UsageTable[[#This Row],[Time]],"mm-dd")</f>
        <v>02-05</v>
      </c>
      <c r="H2848" s="36" t="b" cm="1">
        <f t="array" ref="H2848">OR(WEEKDAY(UsageTable[[#This Row],[Time]])={1,7},NOT(ISERROR(VLOOKUP(DATE(YEAR(UsageTable[[#This Row],[Time]]),MONTH(UsageTable[[#This Row],[Time]]),DAY(UsageTable[[#This Row],[Time]])),Holidays[Date],1,FALSE()))))</f>
        <v>0</v>
      </c>
      <c r="I28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1.07</v>
      </c>
    </row>
    <row r="2849" spans="2:11" x14ac:dyDescent="0.3">
      <c r="B2849" s="26">
        <v>44232</v>
      </c>
      <c r="C2849" s="33">
        <v>44232.458333333336</v>
      </c>
      <c r="D2849" s="28">
        <v>1.77</v>
      </c>
      <c r="E2849" s="15"/>
      <c r="F2849" s="15"/>
      <c r="G2849" s="36" t="str">
        <f>TEXT(UsageTable[[#This Row],[Time]],"mm-dd")</f>
        <v>02-05</v>
      </c>
      <c r="H2849" s="36" t="b" cm="1">
        <f t="array" ref="H2849">OR(WEEKDAY(UsageTable[[#This Row],[Time]])={1,7},NOT(ISERROR(VLOOKUP(DATE(YEAR(UsageTable[[#This Row],[Time]]),MONTH(UsageTable[[#This Row],[Time]]),DAY(UsageTable[[#This Row],[Time]])),Holidays[Date],1,FALSE()))))</f>
        <v>0</v>
      </c>
      <c r="I28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1.77</v>
      </c>
      <c r="K28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0" spans="2:11" x14ac:dyDescent="0.3">
      <c r="B2850" s="29">
        <v>44232</v>
      </c>
      <c r="C2850" s="34">
        <v>44232.5</v>
      </c>
      <c r="D2850" s="31">
        <v>1.99</v>
      </c>
      <c r="E2850" s="15"/>
      <c r="F2850" s="15"/>
      <c r="G2850" s="36" t="str">
        <f>TEXT(UsageTable[[#This Row],[Time]],"mm-dd")</f>
        <v>02-05</v>
      </c>
      <c r="H2850" s="36" t="b" cm="1">
        <f t="array" ref="H2850">OR(WEEKDAY(UsageTable[[#This Row],[Time]])={1,7},NOT(ISERROR(VLOOKUP(DATE(YEAR(UsageTable[[#This Row],[Time]]),MONTH(UsageTable[[#This Row],[Time]]),DAY(UsageTable[[#This Row],[Time]])),Holidays[Date],1,FALSE()))))</f>
        <v>0</v>
      </c>
      <c r="I28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1.99</v>
      </c>
      <c r="K28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1" spans="2:11" x14ac:dyDescent="0.3">
      <c r="B2851" s="26">
        <v>44232</v>
      </c>
      <c r="C2851" s="33">
        <v>44232.541666666664</v>
      </c>
      <c r="D2851" s="28">
        <v>0.88</v>
      </c>
      <c r="E2851" s="15"/>
      <c r="F2851" s="15"/>
      <c r="G2851" s="36" t="str">
        <f>TEXT(UsageTable[[#This Row],[Time]],"mm-dd")</f>
        <v>02-05</v>
      </c>
      <c r="H2851" s="36" t="b" cm="1">
        <f t="array" ref="H2851">OR(WEEKDAY(UsageTable[[#This Row],[Time]])={1,7},NOT(ISERROR(VLOOKUP(DATE(YEAR(UsageTable[[#This Row],[Time]]),MONTH(UsageTable[[#This Row],[Time]]),DAY(UsageTable[[#This Row],[Time]])),Holidays[Date],1,FALSE()))))</f>
        <v>0</v>
      </c>
      <c r="I28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0.88</v>
      </c>
      <c r="K28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2" spans="2:11" x14ac:dyDescent="0.3">
      <c r="B2852" s="29">
        <v>44232</v>
      </c>
      <c r="C2852" s="34">
        <v>44232.583333333336</v>
      </c>
      <c r="D2852" s="31">
        <v>1.5</v>
      </c>
      <c r="E2852" s="15"/>
      <c r="F2852" s="15"/>
      <c r="G2852" s="36" t="str">
        <f>TEXT(UsageTable[[#This Row],[Time]],"mm-dd")</f>
        <v>02-05</v>
      </c>
      <c r="H2852" s="36" t="b" cm="1">
        <f t="array" ref="H2852">OR(WEEKDAY(UsageTable[[#This Row],[Time]])={1,7},NOT(ISERROR(VLOOKUP(DATE(YEAR(UsageTable[[#This Row],[Time]]),MONTH(UsageTable[[#This Row],[Time]]),DAY(UsageTable[[#This Row],[Time]])),Holidays[Date],1,FALSE()))))</f>
        <v>0</v>
      </c>
      <c r="I28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28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3" spans="2:11" x14ac:dyDescent="0.3">
      <c r="B2853" s="26">
        <v>44232</v>
      </c>
      <c r="C2853" s="33">
        <v>44232.625</v>
      </c>
      <c r="D2853" s="28">
        <v>2</v>
      </c>
      <c r="E2853" s="15"/>
      <c r="F2853" s="15"/>
      <c r="G2853" s="36" t="str">
        <f>TEXT(UsageTable[[#This Row],[Time]],"mm-dd")</f>
        <v>02-05</v>
      </c>
      <c r="H2853" s="36" t="b" cm="1">
        <f t="array" ref="H2853">OR(WEEKDAY(UsageTable[[#This Row],[Time]])={1,7},NOT(ISERROR(VLOOKUP(DATE(YEAR(UsageTable[[#This Row],[Time]]),MONTH(UsageTable[[#This Row],[Time]]),DAY(UsageTable[[#This Row],[Time]])),Holidays[Date],1,FALSE()))))</f>
        <v>0</v>
      </c>
      <c r="I28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v>
      </c>
      <c r="K28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4" spans="2:11" x14ac:dyDescent="0.3">
      <c r="B2854" s="29">
        <v>44232</v>
      </c>
      <c r="C2854" s="34">
        <v>44232.666666666664</v>
      </c>
      <c r="D2854" s="31">
        <v>3.04</v>
      </c>
      <c r="E2854" s="15"/>
      <c r="F2854" s="15"/>
      <c r="G2854" s="36" t="str">
        <f>TEXT(UsageTable[[#This Row],[Time]],"mm-dd")</f>
        <v>02-05</v>
      </c>
      <c r="H2854" s="36" t="b" cm="1">
        <f t="array" ref="H2854">OR(WEEKDAY(UsageTable[[#This Row],[Time]])={1,7},NOT(ISERROR(VLOOKUP(DATE(YEAR(UsageTable[[#This Row],[Time]]),MONTH(UsageTable[[#This Row],[Time]]),DAY(UsageTable[[#This Row],[Time]])),Holidays[Date],1,FALSE()))))</f>
        <v>0</v>
      </c>
      <c r="I28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3.04</v>
      </c>
      <c r="K28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5" spans="2:11" x14ac:dyDescent="0.3">
      <c r="B2855" s="26">
        <v>44232</v>
      </c>
      <c r="C2855" s="33">
        <v>44232.708333333336</v>
      </c>
      <c r="D2855" s="28">
        <v>3.26</v>
      </c>
      <c r="E2855" s="15"/>
      <c r="F2855" s="15"/>
      <c r="G2855" s="36" t="str">
        <f>TEXT(UsageTable[[#This Row],[Time]],"mm-dd")</f>
        <v>02-05</v>
      </c>
      <c r="H2855" s="36" t="b" cm="1">
        <f t="array" ref="H2855">OR(WEEKDAY(UsageTable[[#This Row],[Time]])={1,7},NOT(ISERROR(VLOOKUP(DATE(YEAR(UsageTable[[#This Row],[Time]]),MONTH(UsageTable[[#This Row],[Time]]),DAY(UsageTable[[#This Row],[Time]])),Holidays[Date],1,FALSE()))))</f>
        <v>0</v>
      </c>
      <c r="I28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3.26</v>
      </c>
    </row>
    <row r="2856" spans="2:11" x14ac:dyDescent="0.3">
      <c r="B2856" s="29">
        <v>44232</v>
      </c>
      <c r="C2856" s="34">
        <v>44232.75</v>
      </c>
      <c r="D2856" s="31">
        <v>2.46</v>
      </c>
      <c r="E2856" s="15"/>
      <c r="F2856" s="15"/>
      <c r="G2856" s="36" t="str">
        <f>TEXT(UsageTable[[#This Row],[Time]],"mm-dd")</f>
        <v>02-05</v>
      </c>
      <c r="H2856" s="36" t="b" cm="1">
        <f t="array" ref="H2856">OR(WEEKDAY(UsageTable[[#This Row],[Time]])={1,7},NOT(ISERROR(VLOOKUP(DATE(YEAR(UsageTable[[#This Row],[Time]]),MONTH(UsageTable[[#This Row],[Time]]),DAY(UsageTable[[#This Row],[Time]])),Holidays[Date],1,FALSE()))))</f>
        <v>0</v>
      </c>
      <c r="I28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8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2.46</v>
      </c>
    </row>
    <row r="2857" spans="2:11" x14ac:dyDescent="0.3">
      <c r="B2857" s="26">
        <v>44232</v>
      </c>
      <c r="C2857" s="33">
        <v>44232.791666666664</v>
      </c>
      <c r="D2857" s="28">
        <v>2.59</v>
      </c>
      <c r="E2857" s="15"/>
      <c r="F2857" s="15"/>
      <c r="G2857" s="36" t="str">
        <f>TEXT(UsageTable[[#This Row],[Time]],"mm-dd")</f>
        <v>02-05</v>
      </c>
      <c r="H2857" s="36" t="b" cm="1">
        <f t="array" ref="H2857">OR(WEEKDAY(UsageTable[[#This Row],[Time]])={1,7},NOT(ISERROR(VLOOKUP(DATE(YEAR(UsageTable[[#This Row],[Time]]),MONTH(UsageTable[[#This Row],[Time]]),DAY(UsageTable[[#This Row],[Time]])),Holidays[Date],1,FALSE()))))</f>
        <v>0</v>
      </c>
      <c r="I28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2.59</v>
      </c>
      <c r="J28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8" spans="2:11" x14ac:dyDescent="0.3">
      <c r="B2858" s="29">
        <v>44232</v>
      </c>
      <c r="C2858" s="34">
        <v>44232.833333333336</v>
      </c>
      <c r="D2858" s="31">
        <v>1.95</v>
      </c>
      <c r="E2858" s="15"/>
      <c r="F2858" s="15"/>
      <c r="G2858" s="36" t="str">
        <f>TEXT(UsageTable[[#This Row],[Time]],"mm-dd")</f>
        <v>02-05</v>
      </c>
      <c r="H2858" s="36" t="b" cm="1">
        <f t="array" ref="H2858">OR(WEEKDAY(UsageTable[[#This Row],[Time]])={1,7},NOT(ISERROR(VLOOKUP(DATE(YEAR(UsageTable[[#This Row],[Time]]),MONTH(UsageTable[[#This Row],[Time]]),DAY(UsageTable[[#This Row],[Time]])),Holidays[Date],1,FALSE()))))</f>
        <v>0</v>
      </c>
      <c r="I28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1.95</v>
      </c>
      <c r="J28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59" spans="2:11" x14ac:dyDescent="0.3">
      <c r="B2859" s="26">
        <v>44232</v>
      </c>
      <c r="C2859" s="33">
        <v>44232.875</v>
      </c>
      <c r="D2859" s="28">
        <v>0.98</v>
      </c>
      <c r="E2859" s="15"/>
      <c r="F2859" s="15"/>
      <c r="G2859" s="36" t="str">
        <f>TEXT(UsageTable[[#This Row],[Time]],"mm-dd")</f>
        <v>02-05</v>
      </c>
      <c r="H2859" s="36" t="b" cm="1">
        <f t="array" ref="H2859">OR(WEEKDAY(UsageTable[[#This Row],[Time]])={1,7},NOT(ISERROR(VLOOKUP(DATE(YEAR(UsageTable[[#This Row],[Time]]),MONTH(UsageTable[[#This Row],[Time]]),DAY(UsageTable[[#This Row],[Time]])),Holidays[Date],1,FALSE()))))</f>
        <v>0</v>
      </c>
      <c r="I28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8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0" spans="2:11" x14ac:dyDescent="0.3">
      <c r="B2860" s="29">
        <v>44232</v>
      </c>
      <c r="C2860" s="34">
        <v>44232.916666666664</v>
      </c>
      <c r="D2860" s="31">
        <v>0.56000000000000005</v>
      </c>
      <c r="E2860" s="15"/>
      <c r="F2860" s="15"/>
      <c r="G2860" s="36" t="str">
        <f>TEXT(UsageTable[[#This Row],[Time]],"mm-dd")</f>
        <v>02-05</v>
      </c>
      <c r="H2860" s="36" t="b" cm="1">
        <f t="array" ref="H2860">OR(WEEKDAY(UsageTable[[#This Row],[Time]])={1,7},NOT(ISERROR(VLOOKUP(DATE(YEAR(UsageTable[[#This Row],[Time]]),MONTH(UsageTable[[#This Row],[Time]]),DAY(UsageTable[[#This Row],[Time]])),Holidays[Date],1,FALSE()))))</f>
        <v>0</v>
      </c>
      <c r="I28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8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1" spans="2:11" x14ac:dyDescent="0.3">
      <c r="B2861" s="26">
        <v>44232</v>
      </c>
      <c r="C2861" s="33">
        <v>44232.958333333336</v>
      </c>
      <c r="D2861" s="28">
        <v>1.06</v>
      </c>
      <c r="E2861" s="15"/>
      <c r="F2861" s="15"/>
      <c r="G2861" s="36" t="str">
        <f>TEXT(UsageTable[[#This Row],[Time]],"mm-dd")</f>
        <v>02-05</v>
      </c>
      <c r="H2861" s="36" t="b" cm="1">
        <f t="array" ref="H2861">OR(WEEKDAY(UsageTable[[#This Row],[Time]])={1,7},NOT(ISERROR(VLOOKUP(DATE(YEAR(UsageTable[[#This Row],[Time]]),MONTH(UsageTable[[#This Row],[Time]]),DAY(UsageTable[[#This Row],[Time]])),Holidays[Date],1,FALSE()))))</f>
        <v>0</v>
      </c>
      <c r="I28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28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2" spans="2:11" x14ac:dyDescent="0.3">
      <c r="B2862" s="29">
        <v>44233</v>
      </c>
      <c r="C2862" s="34">
        <v>44233</v>
      </c>
      <c r="D2862" s="31">
        <v>0.45</v>
      </c>
      <c r="E2862" s="15"/>
      <c r="F2862" s="15"/>
      <c r="G2862" s="36" t="str">
        <f>TEXT(UsageTable[[#This Row],[Time]],"mm-dd")</f>
        <v>02-06</v>
      </c>
      <c r="H2862" s="36" t="b" cm="1">
        <f t="array" ref="H2862">OR(WEEKDAY(UsageTable[[#This Row],[Time]])={1,7},NOT(ISERROR(VLOOKUP(DATE(YEAR(UsageTable[[#This Row],[Time]]),MONTH(UsageTable[[#This Row],[Time]]),DAY(UsageTable[[#This Row],[Time]])),Holidays[Date],1,FALSE()))))</f>
        <v>1</v>
      </c>
      <c r="I28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28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3" spans="2:11" x14ac:dyDescent="0.3">
      <c r="B2863" s="26">
        <v>44233</v>
      </c>
      <c r="C2863" s="33">
        <v>44233.041666666664</v>
      </c>
      <c r="D2863" s="28">
        <v>0.91</v>
      </c>
      <c r="E2863" s="15"/>
      <c r="F2863" s="15"/>
      <c r="G2863" s="36" t="str">
        <f>TEXT(UsageTable[[#This Row],[Time]],"mm-dd")</f>
        <v>02-06</v>
      </c>
      <c r="H2863" s="36" t="b" cm="1">
        <f t="array" ref="H2863">OR(WEEKDAY(UsageTable[[#This Row],[Time]])={1,7},NOT(ISERROR(VLOOKUP(DATE(YEAR(UsageTable[[#This Row],[Time]]),MONTH(UsageTable[[#This Row],[Time]]),DAY(UsageTable[[#This Row],[Time]])),Holidays[Date],1,FALSE()))))</f>
        <v>1</v>
      </c>
      <c r="I28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8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4" spans="2:11" x14ac:dyDescent="0.3">
      <c r="B2864" s="29">
        <v>44233</v>
      </c>
      <c r="C2864" s="34">
        <v>44233.083333333336</v>
      </c>
      <c r="D2864" s="31">
        <v>0.39</v>
      </c>
      <c r="E2864" s="15"/>
      <c r="F2864" s="15"/>
      <c r="G2864" s="36" t="str">
        <f>TEXT(UsageTable[[#This Row],[Time]],"mm-dd")</f>
        <v>02-06</v>
      </c>
      <c r="H2864" s="36" t="b" cm="1">
        <f t="array" ref="H2864">OR(WEEKDAY(UsageTable[[#This Row],[Time]])={1,7},NOT(ISERROR(VLOOKUP(DATE(YEAR(UsageTable[[#This Row],[Time]]),MONTH(UsageTable[[#This Row],[Time]]),DAY(UsageTable[[#This Row],[Time]])),Holidays[Date],1,FALSE()))))</f>
        <v>1</v>
      </c>
      <c r="I28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8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5" spans="2:11" x14ac:dyDescent="0.3">
      <c r="B2865" s="26">
        <v>44233</v>
      </c>
      <c r="C2865" s="33">
        <v>44233.125</v>
      </c>
      <c r="D2865" s="28">
        <v>0.33</v>
      </c>
      <c r="E2865" s="15"/>
      <c r="F2865" s="15"/>
      <c r="G2865" s="36" t="str">
        <f>TEXT(UsageTable[[#This Row],[Time]],"mm-dd")</f>
        <v>02-06</v>
      </c>
      <c r="H2865" s="36" t="b" cm="1">
        <f t="array" ref="H2865">OR(WEEKDAY(UsageTable[[#This Row],[Time]])={1,7},NOT(ISERROR(VLOOKUP(DATE(YEAR(UsageTable[[#This Row],[Time]]),MONTH(UsageTable[[#This Row],[Time]]),DAY(UsageTable[[#This Row],[Time]])),Holidays[Date],1,FALSE()))))</f>
        <v>1</v>
      </c>
      <c r="I28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28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6" spans="2:11" x14ac:dyDescent="0.3">
      <c r="B2866" s="29">
        <v>44233</v>
      </c>
      <c r="C2866" s="34">
        <v>44233.166666666664</v>
      </c>
      <c r="D2866" s="31">
        <v>0.78</v>
      </c>
      <c r="E2866" s="15"/>
      <c r="F2866" s="15"/>
      <c r="G2866" s="36" t="str">
        <f>TEXT(UsageTable[[#This Row],[Time]],"mm-dd")</f>
        <v>02-06</v>
      </c>
      <c r="H2866" s="36" t="b" cm="1">
        <f t="array" ref="H2866">OR(WEEKDAY(UsageTable[[#This Row],[Time]])={1,7},NOT(ISERROR(VLOOKUP(DATE(YEAR(UsageTable[[#This Row],[Time]]),MONTH(UsageTable[[#This Row],[Time]]),DAY(UsageTable[[#This Row],[Time]])),Holidays[Date],1,FALSE()))))</f>
        <v>1</v>
      </c>
      <c r="I28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8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7" spans="2:11" x14ac:dyDescent="0.3">
      <c r="B2867" s="26">
        <v>44233</v>
      </c>
      <c r="C2867" s="33">
        <v>44233.208333333336</v>
      </c>
      <c r="D2867" s="28">
        <v>0.31</v>
      </c>
      <c r="E2867" s="15"/>
      <c r="F2867" s="15"/>
      <c r="G2867" s="36" t="str">
        <f>TEXT(UsageTable[[#This Row],[Time]],"mm-dd")</f>
        <v>02-06</v>
      </c>
      <c r="H2867" s="36" t="b" cm="1">
        <f t="array" ref="H2867">OR(WEEKDAY(UsageTable[[#This Row],[Time]])={1,7},NOT(ISERROR(VLOOKUP(DATE(YEAR(UsageTable[[#This Row],[Time]]),MONTH(UsageTable[[#This Row],[Time]]),DAY(UsageTable[[#This Row],[Time]])),Holidays[Date],1,FALSE()))))</f>
        <v>1</v>
      </c>
      <c r="I28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28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8" spans="2:11" x14ac:dyDescent="0.3">
      <c r="B2868" s="29">
        <v>44233</v>
      </c>
      <c r="C2868" s="34">
        <v>44233.25</v>
      </c>
      <c r="D2868" s="31">
        <v>0.37</v>
      </c>
      <c r="E2868" s="15"/>
      <c r="F2868" s="15"/>
      <c r="G2868" s="36" t="str">
        <f>TEXT(UsageTable[[#This Row],[Time]],"mm-dd")</f>
        <v>02-06</v>
      </c>
      <c r="H2868" s="36" t="b" cm="1">
        <f t="array" ref="H2868">OR(WEEKDAY(UsageTable[[#This Row],[Time]])={1,7},NOT(ISERROR(VLOOKUP(DATE(YEAR(UsageTable[[#This Row],[Time]]),MONTH(UsageTable[[#This Row],[Time]]),DAY(UsageTable[[#This Row],[Time]])),Holidays[Date],1,FALSE()))))</f>
        <v>1</v>
      </c>
      <c r="I28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8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69" spans="2:11" x14ac:dyDescent="0.3">
      <c r="B2869" s="26">
        <v>44233</v>
      </c>
      <c r="C2869" s="33">
        <v>44233.291666666664</v>
      </c>
      <c r="D2869" s="28">
        <v>2.46</v>
      </c>
      <c r="E2869" s="15"/>
      <c r="F2869" s="15"/>
      <c r="G2869" s="36" t="str">
        <f>TEXT(UsageTable[[#This Row],[Time]],"mm-dd")</f>
        <v>02-06</v>
      </c>
      <c r="H2869" s="36" t="b" cm="1">
        <f t="array" ref="H2869">OR(WEEKDAY(UsageTable[[#This Row],[Time]])={1,7},NOT(ISERROR(VLOOKUP(DATE(YEAR(UsageTable[[#This Row],[Time]]),MONTH(UsageTable[[#This Row],[Time]]),DAY(UsageTable[[#This Row],[Time]])),Holidays[Date],1,FALSE()))))</f>
        <v>1</v>
      </c>
      <c r="I28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2.46</v>
      </c>
      <c r="J28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0" spans="2:11" x14ac:dyDescent="0.3">
      <c r="B2870" s="29">
        <v>44233</v>
      </c>
      <c r="C2870" s="34">
        <v>44233.333333333336</v>
      </c>
      <c r="D2870" s="31">
        <v>2.8</v>
      </c>
      <c r="E2870" s="15"/>
      <c r="F2870" s="15"/>
      <c r="G2870" s="36" t="str">
        <f>TEXT(UsageTable[[#This Row],[Time]],"mm-dd")</f>
        <v>02-06</v>
      </c>
      <c r="H2870" s="36" t="b" cm="1">
        <f t="array" ref="H2870">OR(WEEKDAY(UsageTable[[#This Row],[Time]])={1,7},NOT(ISERROR(VLOOKUP(DATE(YEAR(UsageTable[[#This Row],[Time]]),MONTH(UsageTable[[#This Row],[Time]]),DAY(UsageTable[[#This Row],[Time]])),Holidays[Date],1,FALSE()))))</f>
        <v>1</v>
      </c>
      <c r="I28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v>
      </c>
      <c r="J28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1" spans="2:11" x14ac:dyDescent="0.3">
      <c r="B2871" s="26">
        <v>44233</v>
      </c>
      <c r="C2871" s="33">
        <v>44233.375</v>
      </c>
      <c r="D2871" s="28">
        <v>2.79</v>
      </c>
      <c r="E2871" s="15"/>
      <c r="F2871" s="15"/>
      <c r="G2871" s="36" t="str">
        <f>TEXT(UsageTable[[#This Row],[Time]],"mm-dd")</f>
        <v>02-06</v>
      </c>
      <c r="H2871" s="36" t="b" cm="1">
        <f t="array" ref="H2871">OR(WEEKDAY(UsageTable[[#This Row],[Time]])={1,7},NOT(ISERROR(VLOOKUP(DATE(YEAR(UsageTable[[#This Row],[Time]]),MONTH(UsageTable[[#This Row],[Time]]),DAY(UsageTable[[#This Row],[Time]])),Holidays[Date],1,FALSE()))))</f>
        <v>1</v>
      </c>
      <c r="I28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2.79</v>
      </c>
      <c r="J28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2" spans="2:11" x14ac:dyDescent="0.3">
      <c r="B2872" s="29">
        <v>44233</v>
      </c>
      <c r="C2872" s="34">
        <v>44233.416666666664</v>
      </c>
      <c r="D2872" s="31">
        <v>2.5499999999999998</v>
      </c>
      <c r="E2872" s="15"/>
      <c r="F2872" s="15"/>
      <c r="G2872" s="36" t="str">
        <f>TEXT(UsageTable[[#This Row],[Time]],"mm-dd")</f>
        <v>02-06</v>
      </c>
      <c r="H2872" s="36" t="b" cm="1">
        <f t="array" ref="H2872">OR(WEEKDAY(UsageTable[[#This Row],[Time]])={1,7},NOT(ISERROR(VLOOKUP(DATE(YEAR(UsageTable[[#This Row],[Time]]),MONTH(UsageTable[[#This Row],[Time]]),DAY(UsageTable[[#This Row],[Time]])),Holidays[Date],1,FALSE()))))</f>
        <v>1</v>
      </c>
      <c r="I28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2.5499999999999998</v>
      </c>
      <c r="J28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3" spans="2:11" x14ac:dyDescent="0.3">
      <c r="B2873" s="26">
        <v>44233</v>
      </c>
      <c r="C2873" s="33">
        <v>44233.458333333336</v>
      </c>
      <c r="D2873" s="28">
        <v>2.0699999999999998</v>
      </c>
      <c r="E2873" s="15"/>
      <c r="F2873" s="15"/>
      <c r="G2873" s="36" t="str">
        <f>TEXT(UsageTable[[#This Row],[Time]],"mm-dd")</f>
        <v>02-06</v>
      </c>
      <c r="H2873" s="36" t="b" cm="1">
        <f t="array" ref="H2873">OR(WEEKDAY(UsageTable[[#This Row],[Time]])={1,7},NOT(ISERROR(VLOOKUP(DATE(YEAR(UsageTable[[#This Row],[Time]]),MONTH(UsageTable[[#This Row],[Time]]),DAY(UsageTable[[#This Row],[Time]])),Holidays[Date],1,FALSE()))))</f>
        <v>1</v>
      </c>
      <c r="I28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2.0699999999999998</v>
      </c>
      <c r="J28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4" spans="2:11" x14ac:dyDescent="0.3">
      <c r="B2874" s="29">
        <v>44233</v>
      </c>
      <c r="C2874" s="34">
        <v>44233.5</v>
      </c>
      <c r="D2874" s="31">
        <v>4.12</v>
      </c>
      <c r="E2874" s="15"/>
      <c r="F2874" s="15"/>
      <c r="G2874" s="36" t="str">
        <f>TEXT(UsageTable[[#This Row],[Time]],"mm-dd")</f>
        <v>02-06</v>
      </c>
      <c r="H2874" s="36" t="b" cm="1">
        <f t="array" ref="H2874">OR(WEEKDAY(UsageTable[[#This Row],[Time]])={1,7},NOT(ISERROR(VLOOKUP(DATE(YEAR(UsageTable[[#This Row],[Time]]),MONTH(UsageTable[[#This Row],[Time]]),DAY(UsageTable[[#This Row],[Time]])),Holidays[Date],1,FALSE()))))</f>
        <v>1</v>
      </c>
      <c r="I28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4.12</v>
      </c>
      <c r="J28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5" spans="2:11" x14ac:dyDescent="0.3">
      <c r="B2875" s="26">
        <v>44233</v>
      </c>
      <c r="C2875" s="33">
        <v>44233.541666666664</v>
      </c>
      <c r="D2875" s="28">
        <v>1.33</v>
      </c>
      <c r="E2875" s="15"/>
      <c r="F2875" s="15"/>
      <c r="G2875" s="36" t="str">
        <f>TEXT(UsageTable[[#This Row],[Time]],"mm-dd")</f>
        <v>02-06</v>
      </c>
      <c r="H2875" s="36" t="b" cm="1">
        <f t="array" ref="H2875">OR(WEEKDAY(UsageTable[[#This Row],[Time]])={1,7},NOT(ISERROR(VLOOKUP(DATE(YEAR(UsageTable[[#This Row],[Time]]),MONTH(UsageTable[[#This Row],[Time]]),DAY(UsageTable[[#This Row],[Time]])),Holidays[Date],1,FALSE()))))</f>
        <v>1</v>
      </c>
      <c r="I28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28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6" spans="2:11" x14ac:dyDescent="0.3">
      <c r="B2876" s="29">
        <v>44233</v>
      </c>
      <c r="C2876" s="34">
        <v>44233.583333333336</v>
      </c>
      <c r="D2876" s="31">
        <v>0.97</v>
      </c>
      <c r="E2876" s="15"/>
      <c r="F2876" s="15"/>
      <c r="G2876" s="36" t="str">
        <f>TEXT(UsageTable[[#This Row],[Time]],"mm-dd")</f>
        <v>02-06</v>
      </c>
      <c r="H2876" s="36" t="b" cm="1">
        <f t="array" ref="H2876">OR(WEEKDAY(UsageTable[[#This Row],[Time]])={1,7},NOT(ISERROR(VLOOKUP(DATE(YEAR(UsageTable[[#This Row],[Time]]),MONTH(UsageTable[[#This Row],[Time]]),DAY(UsageTable[[#This Row],[Time]])),Holidays[Date],1,FALSE()))))</f>
        <v>1</v>
      </c>
      <c r="I28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28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7" spans="2:11" x14ac:dyDescent="0.3">
      <c r="B2877" s="26">
        <v>44233</v>
      </c>
      <c r="C2877" s="33">
        <v>44233.625</v>
      </c>
      <c r="D2877" s="28">
        <v>0.39</v>
      </c>
      <c r="E2877" s="15"/>
      <c r="F2877" s="15"/>
      <c r="G2877" s="36" t="str">
        <f>TEXT(UsageTable[[#This Row],[Time]],"mm-dd")</f>
        <v>02-06</v>
      </c>
      <c r="H2877" s="36" t="b" cm="1">
        <f t="array" ref="H2877">OR(WEEKDAY(UsageTable[[#This Row],[Time]])={1,7},NOT(ISERROR(VLOOKUP(DATE(YEAR(UsageTable[[#This Row],[Time]]),MONTH(UsageTable[[#This Row],[Time]]),DAY(UsageTable[[#This Row],[Time]])),Holidays[Date],1,FALSE()))))</f>
        <v>1</v>
      </c>
      <c r="I28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8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8" spans="2:11" x14ac:dyDescent="0.3">
      <c r="B2878" s="29">
        <v>44233</v>
      </c>
      <c r="C2878" s="34">
        <v>44233.666666666664</v>
      </c>
      <c r="D2878" s="31">
        <v>1.88</v>
      </c>
      <c r="E2878" s="15"/>
      <c r="F2878" s="15"/>
      <c r="G2878" s="36" t="str">
        <f>TEXT(UsageTable[[#This Row],[Time]],"mm-dd")</f>
        <v>02-06</v>
      </c>
      <c r="H2878" s="36" t="b" cm="1">
        <f t="array" ref="H2878">OR(WEEKDAY(UsageTable[[#This Row],[Time]])={1,7},NOT(ISERROR(VLOOKUP(DATE(YEAR(UsageTable[[#This Row],[Time]]),MONTH(UsageTable[[#This Row],[Time]]),DAY(UsageTable[[#This Row],[Time]])),Holidays[Date],1,FALSE()))))</f>
        <v>1</v>
      </c>
      <c r="I28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28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79" spans="2:11" x14ac:dyDescent="0.3">
      <c r="B2879" s="26">
        <v>44233</v>
      </c>
      <c r="C2879" s="33">
        <v>44233.708333333336</v>
      </c>
      <c r="D2879" s="28">
        <v>2.73</v>
      </c>
      <c r="E2879" s="15"/>
      <c r="F2879" s="15"/>
      <c r="G2879" s="36" t="str">
        <f>TEXT(UsageTable[[#This Row],[Time]],"mm-dd")</f>
        <v>02-06</v>
      </c>
      <c r="H2879" s="36" t="b" cm="1">
        <f t="array" ref="H2879">OR(WEEKDAY(UsageTable[[#This Row],[Time]])={1,7},NOT(ISERROR(VLOOKUP(DATE(YEAR(UsageTable[[#This Row],[Time]]),MONTH(UsageTable[[#This Row],[Time]]),DAY(UsageTable[[#This Row],[Time]])),Holidays[Date],1,FALSE()))))</f>
        <v>1</v>
      </c>
      <c r="I28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2.73</v>
      </c>
      <c r="J28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0" spans="2:11" x14ac:dyDescent="0.3">
      <c r="B2880" s="29">
        <v>44233</v>
      </c>
      <c r="C2880" s="34">
        <v>44233.75</v>
      </c>
      <c r="D2880" s="31">
        <v>5.54</v>
      </c>
      <c r="E2880" s="15"/>
      <c r="F2880" s="15"/>
      <c r="G2880" s="36" t="str">
        <f>TEXT(UsageTable[[#This Row],[Time]],"mm-dd")</f>
        <v>02-06</v>
      </c>
      <c r="H2880" s="36" t="b" cm="1">
        <f t="array" ref="H2880">OR(WEEKDAY(UsageTable[[#This Row],[Time]])={1,7},NOT(ISERROR(VLOOKUP(DATE(YEAR(UsageTable[[#This Row],[Time]]),MONTH(UsageTable[[#This Row],[Time]]),DAY(UsageTable[[#This Row],[Time]])),Holidays[Date],1,FALSE()))))</f>
        <v>1</v>
      </c>
      <c r="I28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5.54</v>
      </c>
      <c r="J28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1" spans="2:11" x14ac:dyDescent="0.3">
      <c r="B2881" s="26">
        <v>44233</v>
      </c>
      <c r="C2881" s="33">
        <v>44233.791666666664</v>
      </c>
      <c r="D2881" s="28">
        <v>2.84</v>
      </c>
      <c r="E2881" s="15"/>
      <c r="F2881" s="15"/>
      <c r="G2881" s="36" t="str">
        <f>TEXT(UsageTable[[#This Row],[Time]],"mm-dd")</f>
        <v>02-06</v>
      </c>
      <c r="H2881" s="36" t="b" cm="1">
        <f t="array" ref="H2881">OR(WEEKDAY(UsageTable[[#This Row],[Time]])={1,7},NOT(ISERROR(VLOOKUP(DATE(YEAR(UsageTable[[#This Row],[Time]]),MONTH(UsageTable[[#This Row],[Time]]),DAY(UsageTable[[#This Row],[Time]])),Holidays[Date],1,FALSE()))))</f>
        <v>1</v>
      </c>
      <c r="I28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28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2" spans="2:11" x14ac:dyDescent="0.3">
      <c r="B2882" s="29">
        <v>44233</v>
      </c>
      <c r="C2882" s="34">
        <v>44233.833333333336</v>
      </c>
      <c r="D2882" s="31">
        <v>1.53</v>
      </c>
      <c r="E2882" s="15"/>
      <c r="F2882" s="15"/>
      <c r="G2882" s="36" t="str">
        <f>TEXT(UsageTable[[#This Row],[Time]],"mm-dd")</f>
        <v>02-06</v>
      </c>
      <c r="H2882" s="36" t="b" cm="1">
        <f t="array" ref="H2882">OR(WEEKDAY(UsageTable[[#This Row],[Time]])={1,7},NOT(ISERROR(VLOOKUP(DATE(YEAR(UsageTable[[#This Row],[Time]]),MONTH(UsageTable[[#This Row],[Time]]),DAY(UsageTable[[#This Row],[Time]])),Holidays[Date],1,FALSE()))))</f>
        <v>1</v>
      </c>
      <c r="I28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28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3" spans="2:11" x14ac:dyDescent="0.3">
      <c r="B2883" s="26">
        <v>44233</v>
      </c>
      <c r="C2883" s="33">
        <v>44233.875</v>
      </c>
      <c r="D2883" s="28">
        <v>0.52</v>
      </c>
      <c r="E2883" s="15"/>
      <c r="F2883" s="15"/>
      <c r="G2883" s="36" t="str">
        <f>TEXT(UsageTable[[#This Row],[Time]],"mm-dd")</f>
        <v>02-06</v>
      </c>
      <c r="H2883" s="36" t="b" cm="1">
        <f t="array" ref="H2883">OR(WEEKDAY(UsageTable[[#This Row],[Time]])={1,7},NOT(ISERROR(VLOOKUP(DATE(YEAR(UsageTable[[#This Row],[Time]]),MONTH(UsageTable[[#This Row],[Time]]),DAY(UsageTable[[#This Row],[Time]])),Holidays[Date],1,FALSE()))))</f>
        <v>1</v>
      </c>
      <c r="I28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28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4" spans="2:11" x14ac:dyDescent="0.3">
      <c r="B2884" s="29">
        <v>44233</v>
      </c>
      <c r="C2884" s="34">
        <v>44233.916666666664</v>
      </c>
      <c r="D2884" s="31">
        <v>0.94</v>
      </c>
      <c r="E2884" s="15"/>
      <c r="F2884" s="15"/>
      <c r="G2884" s="36" t="str">
        <f>TEXT(UsageTable[[#This Row],[Time]],"mm-dd")</f>
        <v>02-06</v>
      </c>
      <c r="H2884" s="36" t="b" cm="1">
        <f t="array" ref="H2884">OR(WEEKDAY(UsageTable[[#This Row],[Time]])={1,7},NOT(ISERROR(VLOOKUP(DATE(YEAR(UsageTable[[#This Row],[Time]]),MONTH(UsageTable[[#This Row],[Time]]),DAY(UsageTable[[#This Row],[Time]])),Holidays[Date],1,FALSE()))))</f>
        <v>1</v>
      </c>
      <c r="I28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28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5" spans="2:11" x14ac:dyDescent="0.3">
      <c r="B2885" s="26">
        <v>44233</v>
      </c>
      <c r="C2885" s="33">
        <v>44233.958333333336</v>
      </c>
      <c r="D2885" s="28">
        <v>0.78</v>
      </c>
      <c r="E2885" s="15"/>
      <c r="F2885" s="15"/>
      <c r="G2885" s="36" t="str">
        <f>TEXT(UsageTable[[#This Row],[Time]],"mm-dd")</f>
        <v>02-06</v>
      </c>
      <c r="H2885" s="36" t="b" cm="1">
        <f t="array" ref="H2885">OR(WEEKDAY(UsageTable[[#This Row],[Time]])={1,7},NOT(ISERROR(VLOOKUP(DATE(YEAR(UsageTable[[#This Row],[Time]]),MONTH(UsageTable[[#This Row],[Time]]),DAY(UsageTable[[#This Row],[Time]])),Holidays[Date],1,FALSE()))))</f>
        <v>1</v>
      </c>
      <c r="I28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28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6" spans="2:11" x14ac:dyDescent="0.3">
      <c r="B2886" s="29">
        <v>44234</v>
      </c>
      <c r="C2886" s="34">
        <v>44234</v>
      </c>
      <c r="D2886" s="31">
        <v>0.38</v>
      </c>
      <c r="E2886" s="15"/>
      <c r="F2886" s="15"/>
      <c r="G2886" s="36" t="str">
        <f>TEXT(UsageTable[[#This Row],[Time]],"mm-dd")</f>
        <v>02-07</v>
      </c>
      <c r="H2886" s="36" t="b" cm="1">
        <f t="array" ref="H2886">OR(WEEKDAY(UsageTable[[#This Row],[Time]])={1,7},NOT(ISERROR(VLOOKUP(DATE(YEAR(UsageTable[[#This Row],[Time]]),MONTH(UsageTable[[#This Row],[Time]]),DAY(UsageTable[[#This Row],[Time]])),Holidays[Date],1,FALSE()))))</f>
        <v>1</v>
      </c>
      <c r="I28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8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7" spans="2:11" x14ac:dyDescent="0.3">
      <c r="B2887" s="26">
        <v>44234</v>
      </c>
      <c r="C2887" s="33">
        <v>44234.041666666664</v>
      </c>
      <c r="D2887" s="28">
        <v>0.82</v>
      </c>
      <c r="E2887" s="15"/>
      <c r="F2887" s="15"/>
      <c r="G2887" s="36" t="str">
        <f>TEXT(UsageTable[[#This Row],[Time]],"mm-dd")</f>
        <v>02-07</v>
      </c>
      <c r="H2887" s="36" t="b" cm="1">
        <f t="array" ref="H2887">OR(WEEKDAY(UsageTable[[#This Row],[Time]])={1,7},NOT(ISERROR(VLOOKUP(DATE(YEAR(UsageTable[[#This Row],[Time]]),MONTH(UsageTable[[#This Row],[Time]]),DAY(UsageTable[[#This Row],[Time]])),Holidays[Date],1,FALSE()))))</f>
        <v>1</v>
      </c>
      <c r="I28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28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8" spans="2:11" x14ac:dyDescent="0.3">
      <c r="B2888" s="29">
        <v>44234</v>
      </c>
      <c r="C2888" s="34">
        <v>44234.083333333336</v>
      </c>
      <c r="D2888" s="31">
        <v>0.36</v>
      </c>
      <c r="E2888" s="15"/>
      <c r="F2888" s="15"/>
      <c r="G2888" s="36" t="str">
        <f>TEXT(UsageTable[[#This Row],[Time]],"mm-dd")</f>
        <v>02-07</v>
      </c>
      <c r="H2888" s="36" t="b" cm="1">
        <f t="array" ref="H2888">OR(WEEKDAY(UsageTable[[#This Row],[Time]])={1,7},NOT(ISERROR(VLOOKUP(DATE(YEAR(UsageTable[[#This Row],[Time]]),MONTH(UsageTable[[#This Row],[Time]]),DAY(UsageTable[[#This Row],[Time]])),Holidays[Date],1,FALSE()))))</f>
        <v>1</v>
      </c>
      <c r="I28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8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89" spans="2:11" x14ac:dyDescent="0.3">
      <c r="B2889" s="26">
        <v>44234</v>
      </c>
      <c r="C2889" s="33">
        <v>44234.125</v>
      </c>
      <c r="D2889" s="28">
        <v>0.36</v>
      </c>
      <c r="E2889" s="15"/>
      <c r="F2889" s="15"/>
      <c r="G2889" s="36" t="str">
        <f>TEXT(UsageTable[[#This Row],[Time]],"mm-dd")</f>
        <v>02-07</v>
      </c>
      <c r="H2889" s="36" t="b" cm="1">
        <f t="array" ref="H2889">OR(WEEKDAY(UsageTable[[#This Row],[Time]])={1,7},NOT(ISERROR(VLOOKUP(DATE(YEAR(UsageTable[[#This Row],[Time]]),MONTH(UsageTable[[#This Row],[Time]]),DAY(UsageTable[[#This Row],[Time]])),Holidays[Date],1,FALSE()))))</f>
        <v>1</v>
      </c>
      <c r="I28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8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0" spans="2:11" x14ac:dyDescent="0.3">
      <c r="B2890" s="29">
        <v>44234</v>
      </c>
      <c r="C2890" s="34">
        <v>44234.166666666664</v>
      </c>
      <c r="D2890" s="31">
        <v>0.76</v>
      </c>
      <c r="E2890" s="15"/>
      <c r="F2890" s="15"/>
      <c r="G2890" s="36" t="str">
        <f>TEXT(UsageTable[[#This Row],[Time]],"mm-dd")</f>
        <v>02-07</v>
      </c>
      <c r="H2890" s="36" t="b" cm="1">
        <f t="array" ref="H2890">OR(WEEKDAY(UsageTable[[#This Row],[Time]])={1,7},NOT(ISERROR(VLOOKUP(DATE(YEAR(UsageTable[[#This Row],[Time]]),MONTH(UsageTable[[#This Row],[Time]]),DAY(UsageTable[[#This Row],[Time]])),Holidays[Date],1,FALSE()))))</f>
        <v>1</v>
      </c>
      <c r="I28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28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1" spans="2:11" x14ac:dyDescent="0.3">
      <c r="B2891" s="26">
        <v>44234</v>
      </c>
      <c r="C2891" s="33">
        <v>44234.208333333336</v>
      </c>
      <c r="D2891" s="28">
        <v>0.37</v>
      </c>
      <c r="E2891" s="15"/>
      <c r="F2891" s="15"/>
      <c r="G2891" s="36" t="str">
        <f>TEXT(UsageTable[[#This Row],[Time]],"mm-dd")</f>
        <v>02-07</v>
      </c>
      <c r="H2891" s="36" t="b" cm="1">
        <f t="array" ref="H2891">OR(WEEKDAY(UsageTable[[#This Row],[Time]])={1,7},NOT(ISERROR(VLOOKUP(DATE(YEAR(UsageTable[[#This Row],[Time]]),MONTH(UsageTable[[#This Row],[Time]]),DAY(UsageTable[[#This Row],[Time]])),Holidays[Date],1,FALSE()))))</f>
        <v>1</v>
      </c>
      <c r="I28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28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2" spans="2:11" x14ac:dyDescent="0.3">
      <c r="B2892" s="29">
        <v>44234</v>
      </c>
      <c r="C2892" s="34">
        <v>44234.25</v>
      </c>
      <c r="D2892" s="31">
        <v>0.52</v>
      </c>
      <c r="E2892" s="15"/>
      <c r="F2892" s="15"/>
      <c r="G2892" s="36" t="str">
        <f>TEXT(UsageTable[[#This Row],[Time]],"mm-dd")</f>
        <v>02-07</v>
      </c>
      <c r="H2892" s="36" t="b" cm="1">
        <f t="array" ref="H2892">OR(WEEKDAY(UsageTable[[#This Row],[Time]])={1,7},NOT(ISERROR(VLOOKUP(DATE(YEAR(UsageTable[[#This Row],[Time]]),MONTH(UsageTable[[#This Row],[Time]]),DAY(UsageTable[[#This Row],[Time]])),Holidays[Date],1,FALSE()))))</f>
        <v>1</v>
      </c>
      <c r="I28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28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3" spans="2:11" x14ac:dyDescent="0.3">
      <c r="B2893" s="26">
        <v>44234</v>
      </c>
      <c r="C2893" s="33">
        <v>44234.291666666664</v>
      </c>
      <c r="D2893" s="28">
        <v>1.78</v>
      </c>
      <c r="E2893" s="15"/>
      <c r="F2893" s="15"/>
      <c r="G2893" s="36" t="str">
        <f>TEXT(UsageTable[[#This Row],[Time]],"mm-dd")</f>
        <v>02-07</v>
      </c>
      <c r="H2893" s="36" t="b" cm="1">
        <f t="array" ref="H2893">OR(WEEKDAY(UsageTable[[#This Row],[Time]])={1,7},NOT(ISERROR(VLOOKUP(DATE(YEAR(UsageTable[[#This Row],[Time]]),MONTH(UsageTable[[#This Row],[Time]]),DAY(UsageTable[[#This Row],[Time]])),Holidays[Date],1,FALSE()))))</f>
        <v>1</v>
      </c>
      <c r="I28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1.78</v>
      </c>
      <c r="J28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4" spans="2:11" x14ac:dyDescent="0.3">
      <c r="B2894" s="29">
        <v>44234</v>
      </c>
      <c r="C2894" s="34">
        <v>44234.333333333336</v>
      </c>
      <c r="D2894" s="31">
        <v>2.64</v>
      </c>
      <c r="E2894" s="15"/>
      <c r="F2894" s="15"/>
      <c r="G2894" s="36" t="str">
        <f>TEXT(UsageTable[[#This Row],[Time]],"mm-dd")</f>
        <v>02-07</v>
      </c>
      <c r="H2894" s="36" t="b" cm="1">
        <f t="array" ref="H2894">OR(WEEKDAY(UsageTable[[#This Row],[Time]])={1,7},NOT(ISERROR(VLOOKUP(DATE(YEAR(UsageTable[[#This Row],[Time]]),MONTH(UsageTable[[#This Row],[Time]]),DAY(UsageTable[[#This Row],[Time]])),Holidays[Date],1,FALSE()))))</f>
        <v>1</v>
      </c>
      <c r="I28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2.64</v>
      </c>
      <c r="J28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5" spans="2:11" x14ac:dyDescent="0.3">
      <c r="B2895" s="26">
        <v>44234</v>
      </c>
      <c r="C2895" s="33">
        <v>44234.375</v>
      </c>
      <c r="D2895" s="28">
        <v>3.23</v>
      </c>
      <c r="E2895" s="15"/>
      <c r="F2895" s="15"/>
      <c r="G2895" s="36" t="str">
        <f>TEXT(UsageTable[[#This Row],[Time]],"mm-dd")</f>
        <v>02-07</v>
      </c>
      <c r="H2895" s="36" t="b" cm="1">
        <f t="array" ref="H2895">OR(WEEKDAY(UsageTable[[#This Row],[Time]])={1,7},NOT(ISERROR(VLOOKUP(DATE(YEAR(UsageTable[[#This Row],[Time]]),MONTH(UsageTable[[#This Row],[Time]]),DAY(UsageTable[[#This Row],[Time]])),Holidays[Date],1,FALSE()))))</f>
        <v>1</v>
      </c>
      <c r="I28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3.23</v>
      </c>
      <c r="J28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6" spans="2:11" x14ac:dyDescent="0.3">
      <c r="B2896" s="29">
        <v>44234</v>
      </c>
      <c r="C2896" s="34">
        <v>44234.416666666664</v>
      </c>
      <c r="D2896" s="31">
        <v>3.82</v>
      </c>
      <c r="E2896" s="15"/>
      <c r="F2896" s="15"/>
      <c r="G2896" s="36" t="str">
        <f>TEXT(UsageTable[[#This Row],[Time]],"mm-dd")</f>
        <v>02-07</v>
      </c>
      <c r="H2896" s="36" t="b" cm="1">
        <f t="array" ref="H2896">OR(WEEKDAY(UsageTable[[#This Row],[Time]])={1,7},NOT(ISERROR(VLOOKUP(DATE(YEAR(UsageTable[[#This Row],[Time]]),MONTH(UsageTable[[#This Row],[Time]]),DAY(UsageTable[[#This Row],[Time]])),Holidays[Date],1,FALSE()))))</f>
        <v>1</v>
      </c>
      <c r="I28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3.82</v>
      </c>
      <c r="J28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7" spans="2:11" x14ac:dyDescent="0.3">
      <c r="B2897" s="26">
        <v>44234</v>
      </c>
      <c r="C2897" s="33">
        <v>44234.458333333336</v>
      </c>
      <c r="D2897" s="28">
        <v>2.39</v>
      </c>
      <c r="E2897" s="15"/>
      <c r="F2897" s="15"/>
      <c r="G2897" s="36" t="str">
        <f>TEXT(UsageTable[[#This Row],[Time]],"mm-dd")</f>
        <v>02-07</v>
      </c>
      <c r="H2897" s="36" t="b" cm="1">
        <f t="array" ref="H2897">OR(WEEKDAY(UsageTable[[#This Row],[Time]])={1,7},NOT(ISERROR(VLOOKUP(DATE(YEAR(UsageTable[[#This Row],[Time]]),MONTH(UsageTable[[#This Row],[Time]]),DAY(UsageTable[[#This Row],[Time]])),Holidays[Date],1,FALSE()))))</f>
        <v>1</v>
      </c>
      <c r="I28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2.39</v>
      </c>
      <c r="J28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8" spans="2:11" x14ac:dyDescent="0.3">
      <c r="B2898" s="29">
        <v>44234</v>
      </c>
      <c r="C2898" s="34">
        <v>44234.5</v>
      </c>
      <c r="D2898" s="31">
        <v>2.0299999999999998</v>
      </c>
      <c r="E2898" s="15"/>
      <c r="F2898" s="15"/>
      <c r="G2898" s="36" t="str">
        <f>TEXT(UsageTable[[#This Row],[Time]],"mm-dd")</f>
        <v>02-07</v>
      </c>
      <c r="H2898" s="36" t="b" cm="1">
        <f t="array" ref="H2898">OR(WEEKDAY(UsageTable[[#This Row],[Time]])={1,7},NOT(ISERROR(VLOOKUP(DATE(YEAR(UsageTable[[#This Row],[Time]]),MONTH(UsageTable[[#This Row],[Time]]),DAY(UsageTable[[#This Row],[Time]])),Holidays[Date],1,FALSE()))))</f>
        <v>1</v>
      </c>
      <c r="I28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2.0299999999999998</v>
      </c>
      <c r="J28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899" spans="2:11" x14ac:dyDescent="0.3">
      <c r="B2899" s="26">
        <v>44234</v>
      </c>
      <c r="C2899" s="33">
        <v>44234.541666666664</v>
      </c>
      <c r="D2899" s="28">
        <v>2.4700000000000002</v>
      </c>
      <c r="E2899" s="15"/>
      <c r="F2899" s="15"/>
      <c r="G2899" s="36" t="str">
        <f>TEXT(UsageTable[[#This Row],[Time]],"mm-dd")</f>
        <v>02-07</v>
      </c>
      <c r="H2899" s="36" t="b" cm="1">
        <f t="array" ref="H2899">OR(WEEKDAY(UsageTable[[#This Row],[Time]])={1,7},NOT(ISERROR(VLOOKUP(DATE(YEAR(UsageTable[[#This Row],[Time]]),MONTH(UsageTable[[#This Row],[Time]]),DAY(UsageTable[[#This Row],[Time]])),Holidays[Date],1,FALSE()))))</f>
        <v>1</v>
      </c>
      <c r="I28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2.4700000000000002</v>
      </c>
      <c r="J28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8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0" spans="2:11" x14ac:dyDescent="0.3">
      <c r="B2900" s="29">
        <v>44234</v>
      </c>
      <c r="C2900" s="34">
        <v>44234.583333333336</v>
      </c>
      <c r="D2900" s="31">
        <v>1.82</v>
      </c>
      <c r="E2900" s="15"/>
      <c r="F2900" s="15"/>
      <c r="G2900" s="36" t="str">
        <f>TEXT(UsageTable[[#This Row],[Time]],"mm-dd")</f>
        <v>02-07</v>
      </c>
      <c r="H2900" s="36" t="b" cm="1">
        <f t="array" ref="H2900">OR(WEEKDAY(UsageTable[[#This Row],[Time]])={1,7},NOT(ISERROR(VLOOKUP(DATE(YEAR(UsageTable[[#This Row],[Time]]),MONTH(UsageTable[[#This Row],[Time]]),DAY(UsageTable[[#This Row],[Time]])),Holidays[Date],1,FALSE()))))</f>
        <v>1</v>
      </c>
      <c r="I29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1.82</v>
      </c>
      <c r="J29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1" spans="2:11" x14ac:dyDescent="0.3">
      <c r="B2901" s="26">
        <v>44234</v>
      </c>
      <c r="C2901" s="33">
        <v>44234.625</v>
      </c>
      <c r="D2901" s="28">
        <v>5.08</v>
      </c>
      <c r="E2901" s="15"/>
      <c r="F2901" s="15"/>
      <c r="G2901" s="36" t="str">
        <f>TEXT(UsageTable[[#This Row],[Time]],"mm-dd")</f>
        <v>02-07</v>
      </c>
      <c r="H2901" s="36" t="b" cm="1">
        <f t="array" ref="H2901">OR(WEEKDAY(UsageTable[[#This Row],[Time]])={1,7},NOT(ISERROR(VLOOKUP(DATE(YEAR(UsageTable[[#This Row],[Time]]),MONTH(UsageTable[[#This Row],[Time]]),DAY(UsageTable[[#This Row],[Time]])),Holidays[Date],1,FALSE()))))</f>
        <v>1</v>
      </c>
      <c r="I29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5.08</v>
      </c>
      <c r="J29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2" spans="2:11" x14ac:dyDescent="0.3">
      <c r="B2902" s="29">
        <v>44234</v>
      </c>
      <c r="C2902" s="34">
        <v>44234.666666666664</v>
      </c>
      <c r="D2902" s="31">
        <v>1.99</v>
      </c>
      <c r="E2902" s="15"/>
      <c r="F2902" s="15"/>
      <c r="G2902" s="36" t="str">
        <f>TEXT(UsageTable[[#This Row],[Time]],"mm-dd")</f>
        <v>02-07</v>
      </c>
      <c r="H2902" s="36" t="b" cm="1">
        <f t="array" ref="H2902">OR(WEEKDAY(UsageTable[[#This Row],[Time]])={1,7},NOT(ISERROR(VLOOKUP(DATE(YEAR(UsageTable[[#This Row],[Time]]),MONTH(UsageTable[[#This Row],[Time]]),DAY(UsageTable[[#This Row],[Time]])),Holidays[Date],1,FALSE()))))</f>
        <v>1</v>
      </c>
      <c r="I29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1.99</v>
      </c>
      <c r="J29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3" spans="2:11" x14ac:dyDescent="0.3">
      <c r="B2903" s="26">
        <v>44234</v>
      </c>
      <c r="C2903" s="33">
        <v>44234.708333333336</v>
      </c>
      <c r="D2903" s="28">
        <v>4.1500000000000004</v>
      </c>
      <c r="E2903" s="15"/>
      <c r="F2903" s="15"/>
      <c r="G2903" s="36" t="str">
        <f>TEXT(UsageTable[[#This Row],[Time]],"mm-dd")</f>
        <v>02-07</v>
      </c>
      <c r="H2903" s="36" t="b" cm="1">
        <f t="array" ref="H2903">OR(WEEKDAY(UsageTable[[#This Row],[Time]])={1,7},NOT(ISERROR(VLOOKUP(DATE(YEAR(UsageTable[[#This Row],[Time]]),MONTH(UsageTable[[#This Row],[Time]]),DAY(UsageTable[[#This Row],[Time]])),Holidays[Date],1,FALSE()))))</f>
        <v>1</v>
      </c>
      <c r="I29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4.1500000000000004</v>
      </c>
      <c r="J29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4" spans="2:11" x14ac:dyDescent="0.3">
      <c r="B2904" s="29">
        <v>44234</v>
      </c>
      <c r="C2904" s="34">
        <v>44234.75</v>
      </c>
      <c r="D2904" s="31">
        <v>3.88</v>
      </c>
      <c r="E2904" s="15"/>
      <c r="F2904" s="15"/>
      <c r="G2904" s="36" t="str">
        <f>TEXT(UsageTable[[#This Row],[Time]],"mm-dd")</f>
        <v>02-07</v>
      </c>
      <c r="H2904" s="36" t="b" cm="1">
        <f t="array" ref="H2904">OR(WEEKDAY(UsageTable[[#This Row],[Time]])={1,7},NOT(ISERROR(VLOOKUP(DATE(YEAR(UsageTable[[#This Row],[Time]]),MONTH(UsageTable[[#This Row],[Time]]),DAY(UsageTable[[#This Row],[Time]])),Holidays[Date],1,FALSE()))))</f>
        <v>1</v>
      </c>
      <c r="I29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3.88</v>
      </c>
      <c r="J29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5" spans="2:11" x14ac:dyDescent="0.3">
      <c r="B2905" s="26">
        <v>44234</v>
      </c>
      <c r="C2905" s="33">
        <v>44234.791666666664</v>
      </c>
      <c r="D2905" s="28">
        <v>1.89</v>
      </c>
      <c r="E2905" s="15"/>
      <c r="F2905" s="15"/>
      <c r="G2905" s="36" t="str">
        <f>TEXT(UsageTable[[#This Row],[Time]],"mm-dd")</f>
        <v>02-07</v>
      </c>
      <c r="H2905" s="36" t="b" cm="1">
        <f t="array" ref="H2905">OR(WEEKDAY(UsageTable[[#This Row],[Time]])={1,7},NOT(ISERROR(VLOOKUP(DATE(YEAR(UsageTable[[#This Row],[Time]]),MONTH(UsageTable[[#This Row],[Time]]),DAY(UsageTable[[#This Row],[Time]])),Holidays[Date],1,FALSE()))))</f>
        <v>1</v>
      </c>
      <c r="I29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1.89</v>
      </c>
      <c r="J29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6" spans="2:11" x14ac:dyDescent="0.3">
      <c r="B2906" s="29">
        <v>44234</v>
      </c>
      <c r="C2906" s="34">
        <v>44234.833333333336</v>
      </c>
      <c r="D2906" s="31">
        <v>1.29</v>
      </c>
      <c r="E2906" s="15"/>
      <c r="F2906" s="15"/>
      <c r="G2906" s="36" t="str">
        <f>TEXT(UsageTable[[#This Row],[Time]],"mm-dd")</f>
        <v>02-07</v>
      </c>
      <c r="H2906" s="36" t="b" cm="1">
        <f t="array" ref="H2906">OR(WEEKDAY(UsageTable[[#This Row],[Time]])={1,7},NOT(ISERROR(VLOOKUP(DATE(YEAR(UsageTable[[#This Row],[Time]]),MONTH(UsageTable[[#This Row],[Time]]),DAY(UsageTable[[#This Row],[Time]])),Holidays[Date],1,FALSE()))))</f>
        <v>1</v>
      </c>
      <c r="I29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29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7" spans="2:11" x14ac:dyDescent="0.3">
      <c r="B2907" s="26">
        <v>44234</v>
      </c>
      <c r="C2907" s="33">
        <v>44234.875</v>
      </c>
      <c r="D2907" s="28">
        <v>0.56000000000000005</v>
      </c>
      <c r="E2907" s="15"/>
      <c r="F2907" s="15"/>
      <c r="G2907" s="36" t="str">
        <f>TEXT(UsageTable[[#This Row],[Time]],"mm-dd")</f>
        <v>02-07</v>
      </c>
      <c r="H2907" s="36" t="b" cm="1">
        <f t="array" ref="H2907">OR(WEEKDAY(UsageTable[[#This Row],[Time]])={1,7},NOT(ISERROR(VLOOKUP(DATE(YEAR(UsageTable[[#This Row],[Time]]),MONTH(UsageTable[[#This Row],[Time]]),DAY(UsageTable[[#This Row],[Time]])),Holidays[Date],1,FALSE()))))</f>
        <v>1</v>
      </c>
      <c r="I29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0.56000000000000005</v>
      </c>
      <c r="J29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8" spans="2:11" x14ac:dyDescent="0.3">
      <c r="B2908" s="29">
        <v>44234</v>
      </c>
      <c r="C2908" s="34">
        <v>44234.916666666664</v>
      </c>
      <c r="D2908" s="31">
        <v>1.02</v>
      </c>
      <c r="E2908" s="15"/>
      <c r="F2908" s="15"/>
      <c r="G2908" s="36" t="str">
        <f>TEXT(UsageTable[[#This Row],[Time]],"mm-dd")</f>
        <v>02-07</v>
      </c>
      <c r="H2908" s="36" t="b" cm="1">
        <f t="array" ref="H2908">OR(WEEKDAY(UsageTable[[#This Row],[Time]])={1,7},NOT(ISERROR(VLOOKUP(DATE(YEAR(UsageTable[[#This Row],[Time]]),MONTH(UsageTable[[#This Row],[Time]]),DAY(UsageTable[[#This Row],[Time]])),Holidays[Date],1,FALSE()))))</f>
        <v>1</v>
      </c>
      <c r="I29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29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09" spans="2:11" x14ac:dyDescent="0.3">
      <c r="B2909" s="26">
        <v>44234</v>
      </c>
      <c r="C2909" s="33">
        <v>44234.958333333336</v>
      </c>
      <c r="D2909" s="28">
        <v>1.25</v>
      </c>
      <c r="E2909" s="15"/>
      <c r="F2909" s="15"/>
      <c r="G2909" s="36" t="str">
        <f>TEXT(UsageTable[[#This Row],[Time]],"mm-dd")</f>
        <v>02-07</v>
      </c>
      <c r="H2909" s="36" t="b" cm="1">
        <f t="array" ref="H2909">OR(WEEKDAY(UsageTable[[#This Row],[Time]])={1,7},NOT(ISERROR(VLOOKUP(DATE(YEAR(UsageTable[[#This Row],[Time]]),MONTH(UsageTable[[#This Row],[Time]]),DAY(UsageTable[[#This Row],[Time]])),Holidays[Date],1,FALSE()))))</f>
        <v>1</v>
      </c>
      <c r="I29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29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0" spans="2:11" x14ac:dyDescent="0.3">
      <c r="B2910" s="29">
        <v>44235</v>
      </c>
      <c r="C2910" s="34">
        <v>44235</v>
      </c>
      <c r="D2910" s="31">
        <v>4.8899999999999997</v>
      </c>
      <c r="E2910" s="15"/>
      <c r="F2910" s="15"/>
      <c r="G2910" s="36" t="str">
        <f>TEXT(UsageTable[[#This Row],[Time]],"mm-dd")</f>
        <v>02-08</v>
      </c>
      <c r="H2910" s="36" t="b" cm="1">
        <f t="array" ref="H2910">OR(WEEKDAY(UsageTable[[#This Row],[Time]])={1,7},NOT(ISERROR(VLOOKUP(DATE(YEAR(UsageTable[[#This Row],[Time]]),MONTH(UsageTable[[#This Row],[Time]]),DAY(UsageTable[[#This Row],[Time]])),Holidays[Date],1,FALSE()))))</f>
        <v>0</v>
      </c>
      <c r="I29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4.8899999999999997</v>
      </c>
      <c r="J29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1" spans="2:11" x14ac:dyDescent="0.3">
      <c r="B2911" s="26">
        <v>44235</v>
      </c>
      <c r="C2911" s="33">
        <v>44235.041666666664</v>
      </c>
      <c r="D2911" s="28">
        <v>2.75</v>
      </c>
      <c r="E2911" s="15"/>
      <c r="F2911" s="15"/>
      <c r="G2911" s="36" t="str">
        <f>TEXT(UsageTable[[#This Row],[Time]],"mm-dd")</f>
        <v>02-08</v>
      </c>
      <c r="H2911" s="36" t="b" cm="1">
        <f t="array" ref="H2911">OR(WEEKDAY(UsageTable[[#This Row],[Time]])={1,7},NOT(ISERROR(VLOOKUP(DATE(YEAR(UsageTable[[#This Row],[Time]]),MONTH(UsageTable[[#This Row],[Time]]),DAY(UsageTable[[#This Row],[Time]])),Holidays[Date],1,FALSE()))))</f>
        <v>0</v>
      </c>
      <c r="I29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2.75</v>
      </c>
      <c r="J29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2" spans="2:11" x14ac:dyDescent="0.3">
      <c r="B2912" s="29">
        <v>44235</v>
      </c>
      <c r="C2912" s="34">
        <v>44235.083333333336</v>
      </c>
      <c r="D2912" s="31">
        <v>0.39</v>
      </c>
      <c r="E2912" s="15"/>
      <c r="F2912" s="15"/>
      <c r="G2912" s="36" t="str">
        <f>TEXT(UsageTable[[#This Row],[Time]],"mm-dd")</f>
        <v>02-08</v>
      </c>
      <c r="H2912" s="36" t="b" cm="1">
        <f t="array" ref="H2912">OR(WEEKDAY(UsageTable[[#This Row],[Time]])={1,7},NOT(ISERROR(VLOOKUP(DATE(YEAR(UsageTable[[#This Row],[Time]]),MONTH(UsageTable[[#This Row],[Time]]),DAY(UsageTable[[#This Row],[Time]])),Holidays[Date],1,FALSE()))))</f>
        <v>0</v>
      </c>
      <c r="I29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9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3" spans="2:11" x14ac:dyDescent="0.3">
      <c r="B2913" s="26">
        <v>44235</v>
      </c>
      <c r="C2913" s="33">
        <v>44235.125</v>
      </c>
      <c r="D2913" s="28">
        <v>0.98</v>
      </c>
      <c r="E2913" s="15"/>
      <c r="F2913" s="15"/>
      <c r="G2913" s="36" t="str">
        <f>TEXT(UsageTable[[#This Row],[Time]],"mm-dd")</f>
        <v>02-08</v>
      </c>
      <c r="H2913" s="36" t="b" cm="1">
        <f t="array" ref="H2913">OR(WEEKDAY(UsageTable[[#This Row],[Time]])={1,7},NOT(ISERROR(VLOOKUP(DATE(YEAR(UsageTable[[#This Row],[Time]]),MONTH(UsageTable[[#This Row],[Time]]),DAY(UsageTable[[#This Row],[Time]])),Holidays[Date],1,FALSE()))))</f>
        <v>0</v>
      </c>
      <c r="I29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29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4" spans="2:11" x14ac:dyDescent="0.3">
      <c r="B2914" s="29">
        <v>44235</v>
      </c>
      <c r="C2914" s="34">
        <v>44235.166666666664</v>
      </c>
      <c r="D2914" s="31">
        <v>0.36</v>
      </c>
      <c r="E2914" s="15"/>
      <c r="F2914" s="15"/>
      <c r="G2914" s="36" t="str">
        <f>TEXT(UsageTable[[#This Row],[Time]],"mm-dd")</f>
        <v>02-08</v>
      </c>
      <c r="H2914" s="36" t="b" cm="1">
        <f t="array" ref="H2914">OR(WEEKDAY(UsageTable[[#This Row],[Time]])={1,7},NOT(ISERROR(VLOOKUP(DATE(YEAR(UsageTable[[#This Row],[Time]]),MONTH(UsageTable[[#This Row],[Time]]),DAY(UsageTable[[#This Row],[Time]])),Holidays[Date],1,FALSE()))))</f>
        <v>0</v>
      </c>
      <c r="I29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9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5" spans="2:11" x14ac:dyDescent="0.3">
      <c r="B2915" s="26">
        <v>44235</v>
      </c>
      <c r="C2915" s="33">
        <v>44235.208333333336</v>
      </c>
      <c r="D2915" s="28">
        <v>0.91</v>
      </c>
      <c r="E2915" s="15"/>
      <c r="F2915" s="15"/>
      <c r="G2915" s="36" t="str">
        <f>TEXT(UsageTable[[#This Row],[Time]],"mm-dd")</f>
        <v>02-08</v>
      </c>
      <c r="H2915" s="36" t="b" cm="1">
        <f t="array" ref="H2915">OR(WEEKDAY(UsageTable[[#This Row],[Time]])={1,7},NOT(ISERROR(VLOOKUP(DATE(YEAR(UsageTable[[#This Row],[Time]]),MONTH(UsageTable[[#This Row],[Time]]),DAY(UsageTable[[#This Row],[Time]])),Holidays[Date],1,FALSE()))))</f>
        <v>0</v>
      </c>
      <c r="I29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29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6" spans="2:11" x14ac:dyDescent="0.3">
      <c r="B2916" s="29">
        <v>44235</v>
      </c>
      <c r="C2916" s="34">
        <v>44235.25</v>
      </c>
      <c r="D2916" s="31">
        <v>1.43</v>
      </c>
      <c r="E2916" s="15"/>
      <c r="F2916" s="15"/>
      <c r="G2916" s="36" t="str">
        <f>TEXT(UsageTable[[#This Row],[Time]],"mm-dd")</f>
        <v>02-08</v>
      </c>
      <c r="H2916" s="36" t="b" cm="1">
        <f t="array" ref="H2916">OR(WEEKDAY(UsageTable[[#This Row],[Time]])={1,7},NOT(ISERROR(VLOOKUP(DATE(YEAR(UsageTable[[#This Row],[Time]]),MONTH(UsageTable[[#This Row],[Time]]),DAY(UsageTable[[#This Row],[Time]])),Holidays[Date],1,FALSE()))))</f>
        <v>0</v>
      </c>
      <c r="I29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29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17" spans="2:11" x14ac:dyDescent="0.3">
      <c r="B2917" s="26">
        <v>44235</v>
      </c>
      <c r="C2917" s="33">
        <v>44235.291666666664</v>
      </c>
      <c r="D2917" s="28">
        <v>2.62</v>
      </c>
      <c r="E2917" s="15"/>
      <c r="F2917" s="15"/>
      <c r="G2917" s="36" t="str">
        <f>TEXT(UsageTable[[#This Row],[Time]],"mm-dd")</f>
        <v>02-08</v>
      </c>
      <c r="H2917" s="36" t="b" cm="1">
        <f t="array" ref="H2917">OR(WEEKDAY(UsageTable[[#This Row],[Time]])={1,7},NOT(ISERROR(VLOOKUP(DATE(YEAR(UsageTable[[#This Row],[Time]]),MONTH(UsageTable[[#This Row],[Time]]),DAY(UsageTable[[#This Row],[Time]])),Holidays[Date],1,FALSE()))))</f>
        <v>0</v>
      </c>
      <c r="I29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2.62</v>
      </c>
    </row>
    <row r="2918" spans="2:11" x14ac:dyDescent="0.3">
      <c r="B2918" s="29">
        <v>44235</v>
      </c>
      <c r="C2918" s="34">
        <v>44235.333333333336</v>
      </c>
      <c r="D2918" s="31">
        <v>3.16</v>
      </c>
      <c r="E2918" s="15"/>
      <c r="F2918" s="15"/>
      <c r="G2918" s="36" t="str">
        <f>TEXT(UsageTable[[#This Row],[Time]],"mm-dd")</f>
        <v>02-08</v>
      </c>
      <c r="H2918" s="36" t="b" cm="1">
        <f t="array" ref="H2918">OR(WEEKDAY(UsageTable[[#This Row],[Time]])={1,7},NOT(ISERROR(VLOOKUP(DATE(YEAR(UsageTable[[#This Row],[Time]]),MONTH(UsageTable[[#This Row],[Time]]),DAY(UsageTable[[#This Row],[Time]])),Holidays[Date],1,FALSE()))))</f>
        <v>0</v>
      </c>
      <c r="I29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3.16</v>
      </c>
    </row>
    <row r="2919" spans="2:11" x14ac:dyDescent="0.3">
      <c r="B2919" s="26">
        <v>44235</v>
      </c>
      <c r="C2919" s="33">
        <v>44235.375</v>
      </c>
      <c r="D2919" s="28">
        <v>1.66</v>
      </c>
      <c r="E2919" s="15"/>
      <c r="F2919" s="15"/>
      <c r="G2919" s="36" t="str">
        <f>TEXT(UsageTable[[#This Row],[Time]],"mm-dd")</f>
        <v>02-08</v>
      </c>
      <c r="H2919" s="36" t="b" cm="1">
        <f t="array" ref="H2919">OR(WEEKDAY(UsageTable[[#This Row],[Time]])={1,7},NOT(ISERROR(VLOOKUP(DATE(YEAR(UsageTable[[#This Row],[Time]]),MONTH(UsageTable[[#This Row],[Time]]),DAY(UsageTable[[#This Row],[Time]])),Holidays[Date],1,FALSE()))))</f>
        <v>0</v>
      </c>
      <c r="I29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1.66</v>
      </c>
    </row>
    <row r="2920" spans="2:11" x14ac:dyDescent="0.3">
      <c r="B2920" s="29">
        <v>44235</v>
      </c>
      <c r="C2920" s="34">
        <v>44235.416666666664</v>
      </c>
      <c r="D2920" s="31">
        <v>1.89</v>
      </c>
      <c r="E2920" s="15"/>
      <c r="F2920" s="15"/>
      <c r="G2920" s="36" t="str">
        <f>TEXT(UsageTable[[#This Row],[Time]],"mm-dd")</f>
        <v>02-08</v>
      </c>
      <c r="H2920" s="36" t="b" cm="1">
        <f t="array" ref="H2920">OR(WEEKDAY(UsageTable[[#This Row],[Time]])={1,7},NOT(ISERROR(VLOOKUP(DATE(YEAR(UsageTable[[#This Row],[Time]]),MONTH(UsageTable[[#This Row],[Time]]),DAY(UsageTable[[#This Row],[Time]])),Holidays[Date],1,FALSE()))))</f>
        <v>0</v>
      </c>
      <c r="I29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1.89</v>
      </c>
    </row>
    <row r="2921" spans="2:11" x14ac:dyDescent="0.3">
      <c r="B2921" s="26">
        <v>44235</v>
      </c>
      <c r="C2921" s="33">
        <v>44235.458333333336</v>
      </c>
      <c r="D2921" s="28">
        <v>1.8</v>
      </c>
      <c r="E2921" s="15"/>
      <c r="F2921" s="15"/>
      <c r="G2921" s="36" t="str">
        <f>TEXT(UsageTable[[#This Row],[Time]],"mm-dd")</f>
        <v>02-08</v>
      </c>
      <c r="H2921" s="36" t="b" cm="1">
        <f t="array" ref="H2921">OR(WEEKDAY(UsageTable[[#This Row],[Time]])={1,7},NOT(ISERROR(VLOOKUP(DATE(YEAR(UsageTable[[#This Row],[Time]]),MONTH(UsageTable[[#This Row],[Time]]),DAY(UsageTable[[#This Row],[Time]])),Holidays[Date],1,FALSE()))))</f>
        <v>0</v>
      </c>
      <c r="I29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v>
      </c>
      <c r="K29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2" spans="2:11" x14ac:dyDescent="0.3">
      <c r="B2922" s="29">
        <v>44235</v>
      </c>
      <c r="C2922" s="34">
        <v>44235.5</v>
      </c>
      <c r="D2922" s="31">
        <v>1.44</v>
      </c>
      <c r="E2922" s="15"/>
      <c r="F2922" s="15"/>
      <c r="G2922" s="36" t="str">
        <f>TEXT(UsageTable[[#This Row],[Time]],"mm-dd")</f>
        <v>02-08</v>
      </c>
      <c r="H2922" s="36" t="b" cm="1">
        <f t="array" ref="H2922">OR(WEEKDAY(UsageTable[[#This Row],[Time]])={1,7},NOT(ISERROR(VLOOKUP(DATE(YEAR(UsageTable[[#This Row],[Time]]),MONTH(UsageTable[[#This Row],[Time]]),DAY(UsageTable[[#This Row],[Time]])),Holidays[Date],1,FALSE()))))</f>
        <v>0</v>
      </c>
      <c r="I29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29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3" spans="2:11" x14ac:dyDescent="0.3">
      <c r="B2923" s="26">
        <v>44235</v>
      </c>
      <c r="C2923" s="33">
        <v>44235.541666666664</v>
      </c>
      <c r="D2923" s="28">
        <v>2.52</v>
      </c>
      <c r="E2923" s="15"/>
      <c r="F2923" s="15"/>
      <c r="G2923" s="36" t="str">
        <f>TEXT(UsageTable[[#This Row],[Time]],"mm-dd")</f>
        <v>02-08</v>
      </c>
      <c r="H2923" s="36" t="b" cm="1">
        <f t="array" ref="H2923">OR(WEEKDAY(UsageTable[[#This Row],[Time]])={1,7},NOT(ISERROR(VLOOKUP(DATE(YEAR(UsageTable[[#This Row],[Time]]),MONTH(UsageTable[[#This Row],[Time]]),DAY(UsageTable[[#This Row],[Time]])),Holidays[Date],1,FALSE()))))</f>
        <v>0</v>
      </c>
      <c r="I29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2.52</v>
      </c>
      <c r="K29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4" spans="2:11" x14ac:dyDescent="0.3">
      <c r="B2924" s="29">
        <v>44235</v>
      </c>
      <c r="C2924" s="34">
        <v>44235.583333333336</v>
      </c>
      <c r="D2924" s="31">
        <v>1.17</v>
      </c>
      <c r="E2924" s="15"/>
      <c r="F2924" s="15"/>
      <c r="G2924" s="36" t="str">
        <f>TEXT(UsageTable[[#This Row],[Time]],"mm-dd")</f>
        <v>02-08</v>
      </c>
      <c r="H2924" s="36" t="b" cm="1">
        <f t="array" ref="H2924">OR(WEEKDAY(UsageTable[[#This Row],[Time]])={1,7},NOT(ISERROR(VLOOKUP(DATE(YEAR(UsageTable[[#This Row],[Time]]),MONTH(UsageTable[[#This Row],[Time]]),DAY(UsageTable[[#This Row],[Time]])),Holidays[Date],1,FALSE()))))</f>
        <v>0</v>
      </c>
      <c r="I29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29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5" spans="2:11" x14ac:dyDescent="0.3">
      <c r="B2925" s="26">
        <v>44235</v>
      </c>
      <c r="C2925" s="33">
        <v>44235.625</v>
      </c>
      <c r="D2925" s="28">
        <v>1.42</v>
      </c>
      <c r="E2925" s="15"/>
      <c r="F2925" s="15"/>
      <c r="G2925" s="36" t="str">
        <f>TEXT(UsageTable[[#This Row],[Time]],"mm-dd")</f>
        <v>02-08</v>
      </c>
      <c r="H2925" s="36" t="b" cm="1">
        <f t="array" ref="H2925">OR(WEEKDAY(UsageTable[[#This Row],[Time]])={1,7},NOT(ISERROR(VLOOKUP(DATE(YEAR(UsageTable[[#This Row],[Time]]),MONTH(UsageTable[[#This Row],[Time]]),DAY(UsageTable[[#This Row],[Time]])),Holidays[Date],1,FALSE()))))</f>
        <v>0</v>
      </c>
      <c r="I29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1.42</v>
      </c>
      <c r="K29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6" spans="2:11" x14ac:dyDescent="0.3">
      <c r="B2926" s="29">
        <v>44235</v>
      </c>
      <c r="C2926" s="34">
        <v>44235.666666666664</v>
      </c>
      <c r="D2926" s="31">
        <v>1.5</v>
      </c>
      <c r="E2926" s="15"/>
      <c r="F2926" s="15"/>
      <c r="G2926" s="36" t="str">
        <f>TEXT(UsageTable[[#This Row],[Time]],"mm-dd")</f>
        <v>02-08</v>
      </c>
      <c r="H2926" s="36" t="b" cm="1">
        <f t="array" ref="H2926">OR(WEEKDAY(UsageTable[[#This Row],[Time]])={1,7},NOT(ISERROR(VLOOKUP(DATE(YEAR(UsageTable[[#This Row],[Time]]),MONTH(UsageTable[[#This Row],[Time]]),DAY(UsageTable[[#This Row],[Time]])),Holidays[Date],1,FALSE()))))</f>
        <v>0</v>
      </c>
      <c r="I29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v>
      </c>
      <c r="K29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27" spans="2:11" x14ac:dyDescent="0.3">
      <c r="B2927" s="26">
        <v>44235</v>
      </c>
      <c r="C2927" s="33">
        <v>44235.708333333336</v>
      </c>
      <c r="D2927" s="28">
        <v>2.12</v>
      </c>
      <c r="E2927" s="15"/>
      <c r="F2927" s="15"/>
      <c r="G2927" s="36" t="str">
        <f>TEXT(UsageTable[[#This Row],[Time]],"mm-dd")</f>
        <v>02-08</v>
      </c>
      <c r="H2927" s="36" t="b" cm="1">
        <f t="array" ref="H2927">OR(WEEKDAY(UsageTable[[#This Row],[Time]])={1,7},NOT(ISERROR(VLOOKUP(DATE(YEAR(UsageTable[[#This Row],[Time]]),MONTH(UsageTable[[#This Row],[Time]]),DAY(UsageTable[[#This Row],[Time]])),Holidays[Date],1,FALSE()))))</f>
        <v>0</v>
      </c>
      <c r="I29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2.12</v>
      </c>
    </row>
    <row r="2928" spans="2:11" x14ac:dyDescent="0.3">
      <c r="B2928" s="29">
        <v>44235</v>
      </c>
      <c r="C2928" s="34">
        <v>44235.75</v>
      </c>
      <c r="D2928" s="31">
        <v>2.46</v>
      </c>
      <c r="E2928" s="15"/>
      <c r="F2928" s="15"/>
      <c r="G2928" s="36" t="str">
        <f>TEXT(UsageTable[[#This Row],[Time]],"mm-dd")</f>
        <v>02-08</v>
      </c>
      <c r="H2928" s="36" t="b" cm="1">
        <f t="array" ref="H2928">OR(WEEKDAY(UsageTable[[#This Row],[Time]])={1,7},NOT(ISERROR(VLOOKUP(DATE(YEAR(UsageTable[[#This Row],[Time]]),MONTH(UsageTable[[#This Row],[Time]]),DAY(UsageTable[[#This Row],[Time]])),Holidays[Date],1,FALSE()))))</f>
        <v>0</v>
      </c>
      <c r="I29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2.46</v>
      </c>
    </row>
    <row r="2929" spans="2:11" x14ac:dyDescent="0.3">
      <c r="B2929" s="26">
        <v>44235</v>
      </c>
      <c r="C2929" s="33">
        <v>44235.791666666664</v>
      </c>
      <c r="D2929" s="28">
        <v>2.9</v>
      </c>
      <c r="E2929" s="15"/>
      <c r="F2929" s="15"/>
      <c r="G2929" s="36" t="str">
        <f>TEXT(UsageTable[[#This Row],[Time]],"mm-dd")</f>
        <v>02-08</v>
      </c>
      <c r="H2929" s="36" t="b" cm="1">
        <f t="array" ref="H2929">OR(WEEKDAY(UsageTable[[#This Row],[Time]])={1,7},NOT(ISERROR(VLOOKUP(DATE(YEAR(UsageTable[[#This Row],[Time]]),MONTH(UsageTable[[#This Row],[Time]]),DAY(UsageTable[[#This Row],[Time]])),Holidays[Date],1,FALSE()))))</f>
        <v>0</v>
      </c>
      <c r="I29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v>
      </c>
      <c r="J29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0" spans="2:11" x14ac:dyDescent="0.3">
      <c r="B2930" s="29">
        <v>44235</v>
      </c>
      <c r="C2930" s="34">
        <v>44235.833333333336</v>
      </c>
      <c r="D2930" s="31">
        <v>1.35</v>
      </c>
      <c r="E2930" s="15"/>
      <c r="F2930" s="15"/>
      <c r="G2930" s="36" t="str">
        <f>TEXT(UsageTable[[#This Row],[Time]],"mm-dd")</f>
        <v>02-08</v>
      </c>
      <c r="H2930" s="36" t="b" cm="1">
        <f t="array" ref="H2930">OR(WEEKDAY(UsageTable[[#This Row],[Time]])={1,7},NOT(ISERROR(VLOOKUP(DATE(YEAR(UsageTable[[#This Row],[Time]]),MONTH(UsageTable[[#This Row],[Time]]),DAY(UsageTable[[#This Row],[Time]])),Holidays[Date],1,FALSE()))))</f>
        <v>0</v>
      </c>
      <c r="I29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29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1" spans="2:11" x14ac:dyDescent="0.3">
      <c r="B2931" s="26">
        <v>44235</v>
      </c>
      <c r="C2931" s="33">
        <v>44235.875</v>
      </c>
      <c r="D2931" s="28">
        <v>1.53</v>
      </c>
      <c r="E2931" s="15"/>
      <c r="F2931" s="15"/>
      <c r="G2931" s="36" t="str">
        <f>TEXT(UsageTable[[#This Row],[Time]],"mm-dd")</f>
        <v>02-08</v>
      </c>
      <c r="H2931" s="36" t="b" cm="1">
        <f t="array" ref="H2931">OR(WEEKDAY(UsageTable[[#This Row],[Time]])={1,7},NOT(ISERROR(VLOOKUP(DATE(YEAR(UsageTable[[#This Row],[Time]]),MONTH(UsageTable[[#This Row],[Time]]),DAY(UsageTable[[#This Row],[Time]])),Holidays[Date],1,FALSE()))))</f>
        <v>0</v>
      </c>
      <c r="I29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29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2" spans="2:11" x14ac:dyDescent="0.3">
      <c r="B2932" s="29">
        <v>44235</v>
      </c>
      <c r="C2932" s="34">
        <v>44235.916666666664</v>
      </c>
      <c r="D2932" s="31">
        <v>3.12</v>
      </c>
      <c r="E2932" s="15"/>
      <c r="F2932" s="15"/>
      <c r="G2932" s="36" t="str">
        <f>TEXT(UsageTable[[#This Row],[Time]],"mm-dd")</f>
        <v>02-08</v>
      </c>
      <c r="H2932" s="36" t="b" cm="1">
        <f t="array" ref="H2932">OR(WEEKDAY(UsageTable[[#This Row],[Time]])={1,7},NOT(ISERROR(VLOOKUP(DATE(YEAR(UsageTable[[#This Row],[Time]]),MONTH(UsageTable[[#This Row],[Time]]),DAY(UsageTable[[#This Row],[Time]])),Holidays[Date],1,FALSE()))))</f>
        <v>0</v>
      </c>
      <c r="I29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3.12</v>
      </c>
      <c r="J29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3" spans="2:11" x14ac:dyDescent="0.3">
      <c r="B2933" s="26">
        <v>44235</v>
      </c>
      <c r="C2933" s="33">
        <v>44235.958333333336</v>
      </c>
      <c r="D2933" s="28">
        <v>5.01</v>
      </c>
      <c r="E2933" s="15"/>
      <c r="F2933" s="15"/>
      <c r="G2933" s="36" t="str">
        <f>TEXT(UsageTable[[#This Row],[Time]],"mm-dd")</f>
        <v>02-08</v>
      </c>
      <c r="H2933" s="36" t="b" cm="1">
        <f t="array" ref="H2933">OR(WEEKDAY(UsageTable[[#This Row],[Time]])={1,7},NOT(ISERROR(VLOOKUP(DATE(YEAR(UsageTable[[#This Row],[Time]]),MONTH(UsageTable[[#This Row],[Time]]),DAY(UsageTable[[#This Row],[Time]])),Holidays[Date],1,FALSE()))))</f>
        <v>0</v>
      </c>
      <c r="I29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5.01</v>
      </c>
      <c r="J29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4" spans="2:11" x14ac:dyDescent="0.3">
      <c r="B2934" s="29">
        <v>44236</v>
      </c>
      <c r="C2934" s="34">
        <v>44236</v>
      </c>
      <c r="D2934" s="31">
        <v>2.08</v>
      </c>
      <c r="E2934" s="15"/>
      <c r="F2934" s="15"/>
      <c r="G2934" s="36" t="str">
        <f>TEXT(UsageTable[[#This Row],[Time]],"mm-dd")</f>
        <v>02-09</v>
      </c>
      <c r="H2934" s="36" t="b" cm="1">
        <f t="array" ref="H2934">OR(WEEKDAY(UsageTable[[#This Row],[Time]])={1,7},NOT(ISERROR(VLOOKUP(DATE(YEAR(UsageTable[[#This Row],[Time]]),MONTH(UsageTable[[#This Row],[Time]]),DAY(UsageTable[[#This Row],[Time]])),Holidays[Date],1,FALSE()))))</f>
        <v>0</v>
      </c>
      <c r="I29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29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5" spans="2:11" x14ac:dyDescent="0.3">
      <c r="B2935" s="26">
        <v>44236</v>
      </c>
      <c r="C2935" s="33">
        <v>44236.041666666664</v>
      </c>
      <c r="D2935" s="28">
        <v>0.8</v>
      </c>
      <c r="E2935" s="15"/>
      <c r="F2935" s="15"/>
      <c r="G2935" s="36" t="str">
        <f>TEXT(UsageTable[[#This Row],[Time]],"mm-dd")</f>
        <v>02-09</v>
      </c>
      <c r="H2935" s="36" t="b" cm="1">
        <f t="array" ref="H2935">OR(WEEKDAY(UsageTable[[#This Row],[Time]])={1,7},NOT(ISERROR(VLOOKUP(DATE(YEAR(UsageTable[[#This Row],[Time]]),MONTH(UsageTable[[#This Row],[Time]]),DAY(UsageTable[[#This Row],[Time]])),Holidays[Date],1,FALSE()))))</f>
        <v>0</v>
      </c>
      <c r="I29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29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6" spans="2:11" x14ac:dyDescent="0.3">
      <c r="B2936" s="29">
        <v>44236</v>
      </c>
      <c r="C2936" s="34">
        <v>44236.083333333336</v>
      </c>
      <c r="D2936" s="31">
        <v>0.6</v>
      </c>
      <c r="E2936" s="15"/>
      <c r="F2936" s="15"/>
      <c r="G2936" s="36" t="str">
        <f>TEXT(UsageTable[[#This Row],[Time]],"mm-dd")</f>
        <v>02-09</v>
      </c>
      <c r="H2936" s="36" t="b" cm="1">
        <f t="array" ref="H2936">OR(WEEKDAY(UsageTable[[#This Row],[Time]])={1,7},NOT(ISERROR(VLOOKUP(DATE(YEAR(UsageTable[[#This Row],[Time]]),MONTH(UsageTable[[#This Row],[Time]]),DAY(UsageTable[[#This Row],[Time]])),Holidays[Date],1,FALSE()))))</f>
        <v>0</v>
      </c>
      <c r="I29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29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7" spans="2:11" x14ac:dyDescent="0.3">
      <c r="B2937" s="26">
        <v>44236</v>
      </c>
      <c r="C2937" s="33">
        <v>44236.125</v>
      </c>
      <c r="D2937" s="28">
        <v>0.39</v>
      </c>
      <c r="E2937" s="15"/>
      <c r="F2937" s="15"/>
      <c r="G2937" s="36" t="str">
        <f>TEXT(UsageTable[[#This Row],[Time]],"mm-dd")</f>
        <v>02-09</v>
      </c>
      <c r="H2937" s="36" t="b" cm="1">
        <f t="array" ref="H2937">OR(WEEKDAY(UsageTable[[#This Row],[Time]])={1,7},NOT(ISERROR(VLOOKUP(DATE(YEAR(UsageTable[[#This Row],[Time]]),MONTH(UsageTable[[#This Row],[Time]]),DAY(UsageTable[[#This Row],[Time]])),Holidays[Date],1,FALSE()))))</f>
        <v>0</v>
      </c>
      <c r="I29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29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8" spans="2:11" x14ac:dyDescent="0.3">
      <c r="B2938" s="29">
        <v>44236</v>
      </c>
      <c r="C2938" s="34">
        <v>44236.166666666664</v>
      </c>
      <c r="D2938" s="31">
        <v>0.86</v>
      </c>
      <c r="E2938" s="15"/>
      <c r="F2938" s="15"/>
      <c r="G2938" s="36" t="str">
        <f>TEXT(UsageTable[[#This Row],[Time]],"mm-dd")</f>
        <v>02-09</v>
      </c>
      <c r="H2938" s="36" t="b" cm="1">
        <f t="array" ref="H2938">OR(WEEKDAY(UsageTable[[#This Row],[Time]])={1,7},NOT(ISERROR(VLOOKUP(DATE(YEAR(UsageTable[[#This Row],[Time]]),MONTH(UsageTable[[#This Row],[Time]]),DAY(UsageTable[[#This Row],[Time]])),Holidays[Date],1,FALSE()))))</f>
        <v>0</v>
      </c>
      <c r="I29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29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39" spans="2:11" x14ac:dyDescent="0.3">
      <c r="B2939" s="26">
        <v>44236</v>
      </c>
      <c r="C2939" s="33">
        <v>44236.208333333336</v>
      </c>
      <c r="D2939" s="28">
        <v>0.87</v>
      </c>
      <c r="E2939" s="15"/>
      <c r="F2939" s="15"/>
      <c r="G2939" s="36" t="str">
        <f>TEXT(UsageTable[[#This Row],[Time]],"mm-dd")</f>
        <v>02-09</v>
      </c>
      <c r="H2939" s="36" t="b" cm="1">
        <f t="array" ref="H2939">OR(WEEKDAY(UsageTable[[#This Row],[Time]])={1,7},NOT(ISERROR(VLOOKUP(DATE(YEAR(UsageTable[[#This Row],[Time]]),MONTH(UsageTable[[#This Row],[Time]]),DAY(UsageTable[[#This Row],[Time]])),Holidays[Date],1,FALSE()))))</f>
        <v>0</v>
      </c>
      <c r="I29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29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0" spans="2:11" x14ac:dyDescent="0.3">
      <c r="B2940" s="29">
        <v>44236</v>
      </c>
      <c r="C2940" s="34">
        <v>44236.25</v>
      </c>
      <c r="D2940" s="31">
        <v>2.56</v>
      </c>
      <c r="E2940" s="15"/>
      <c r="F2940" s="15"/>
      <c r="G2940" s="36" t="str">
        <f>TEXT(UsageTable[[#This Row],[Time]],"mm-dd")</f>
        <v>02-09</v>
      </c>
      <c r="H2940" s="36" t="b" cm="1">
        <f t="array" ref="H2940">OR(WEEKDAY(UsageTable[[#This Row],[Time]])={1,7},NOT(ISERROR(VLOOKUP(DATE(YEAR(UsageTable[[#This Row],[Time]]),MONTH(UsageTable[[#This Row],[Time]]),DAY(UsageTable[[#This Row],[Time]])),Holidays[Date],1,FALSE()))))</f>
        <v>0</v>
      </c>
      <c r="I29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2.56</v>
      </c>
      <c r="J29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1" spans="2:11" x14ac:dyDescent="0.3">
      <c r="B2941" s="26">
        <v>44236</v>
      </c>
      <c r="C2941" s="33">
        <v>44236.291666666664</v>
      </c>
      <c r="D2941" s="28">
        <v>2.6</v>
      </c>
      <c r="E2941" s="15"/>
      <c r="F2941" s="15"/>
      <c r="G2941" s="36" t="str">
        <f>TEXT(UsageTable[[#This Row],[Time]],"mm-dd")</f>
        <v>02-09</v>
      </c>
      <c r="H2941" s="36" t="b" cm="1">
        <f t="array" ref="H2941">OR(WEEKDAY(UsageTable[[#This Row],[Time]])={1,7},NOT(ISERROR(VLOOKUP(DATE(YEAR(UsageTable[[#This Row],[Time]]),MONTH(UsageTable[[#This Row],[Time]]),DAY(UsageTable[[#This Row],[Time]])),Holidays[Date],1,FALSE()))))</f>
        <v>0</v>
      </c>
      <c r="I29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v>
      </c>
    </row>
    <row r="2942" spans="2:11" x14ac:dyDescent="0.3">
      <c r="B2942" s="29">
        <v>44236</v>
      </c>
      <c r="C2942" s="34">
        <v>44236.333333333336</v>
      </c>
      <c r="D2942" s="31">
        <v>3.7</v>
      </c>
      <c r="E2942" s="15"/>
      <c r="F2942" s="15"/>
      <c r="G2942" s="36" t="str">
        <f>TEXT(UsageTable[[#This Row],[Time]],"mm-dd")</f>
        <v>02-09</v>
      </c>
      <c r="H2942" s="36" t="b" cm="1">
        <f t="array" ref="H2942">OR(WEEKDAY(UsageTable[[#This Row],[Time]])={1,7},NOT(ISERROR(VLOOKUP(DATE(YEAR(UsageTable[[#This Row],[Time]]),MONTH(UsageTable[[#This Row],[Time]]),DAY(UsageTable[[#This Row],[Time]])),Holidays[Date],1,FALSE()))))</f>
        <v>0</v>
      </c>
      <c r="I29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v>
      </c>
    </row>
    <row r="2943" spans="2:11" x14ac:dyDescent="0.3">
      <c r="B2943" s="26">
        <v>44236</v>
      </c>
      <c r="C2943" s="33">
        <v>44236.375</v>
      </c>
      <c r="D2943" s="28">
        <v>2.61</v>
      </c>
      <c r="E2943" s="15"/>
      <c r="F2943" s="15"/>
      <c r="G2943" s="36" t="str">
        <f>TEXT(UsageTable[[#This Row],[Time]],"mm-dd")</f>
        <v>02-09</v>
      </c>
      <c r="H2943" s="36" t="b" cm="1">
        <f t="array" ref="H2943">OR(WEEKDAY(UsageTable[[#This Row],[Time]])={1,7},NOT(ISERROR(VLOOKUP(DATE(YEAR(UsageTable[[#This Row],[Time]]),MONTH(UsageTable[[#This Row],[Time]]),DAY(UsageTable[[#This Row],[Time]])),Holidays[Date],1,FALSE()))))</f>
        <v>0</v>
      </c>
      <c r="I29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2.61</v>
      </c>
    </row>
    <row r="2944" spans="2:11" x14ac:dyDescent="0.3">
      <c r="B2944" s="29">
        <v>44236</v>
      </c>
      <c r="C2944" s="34">
        <v>44236.416666666664</v>
      </c>
      <c r="D2944" s="31">
        <v>2.1</v>
      </c>
      <c r="E2944" s="15"/>
      <c r="F2944" s="15"/>
      <c r="G2944" s="36" t="str">
        <f>TEXT(UsageTable[[#This Row],[Time]],"mm-dd")</f>
        <v>02-09</v>
      </c>
      <c r="H2944" s="36" t="b" cm="1">
        <f t="array" ref="H2944">OR(WEEKDAY(UsageTable[[#This Row],[Time]])={1,7},NOT(ISERROR(VLOOKUP(DATE(YEAR(UsageTable[[#This Row],[Time]]),MONTH(UsageTable[[#This Row],[Time]]),DAY(UsageTable[[#This Row],[Time]])),Holidays[Date],1,FALSE()))))</f>
        <v>0</v>
      </c>
      <c r="I29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v>
      </c>
    </row>
    <row r="2945" spans="2:11" x14ac:dyDescent="0.3">
      <c r="B2945" s="26">
        <v>44236</v>
      </c>
      <c r="C2945" s="33">
        <v>44236.458333333336</v>
      </c>
      <c r="D2945" s="28">
        <v>1.81</v>
      </c>
      <c r="E2945" s="15"/>
      <c r="F2945" s="15"/>
      <c r="G2945" s="36" t="str">
        <f>TEXT(UsageTable[[#This Row],[Time]],"mm-dd")</f>
        <v>02-09</v>
      </c>
      <c r="H2945" s="36" t="b" cm="1">
        <f t="array" ref="H2945">OR(WEEKDAY(UsageTable[[#This Row],[Time]])={1,7},NOT(ISERROR(VLOOKUP(DATE(YEAR(UsageTable[[#This Row],[Time]]),MONTH(UsageTable[[#This Row],[Time]]),DAY(UsageTable[[#This Row],[Time]])),Holidays[Date],1,FALSE()))))</f>
        <v>0</v>
      </c>
      <c r="I29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29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6" spans="2:11" x14ac:dyDescent="0.3">
      <c r="B2946" s="29">
        <v>44236</v>
      </c>
      <c r="C2946" s="34">
        <v>44236.5</v>
      </c>
      <c r="D2946" s="31">
        <v>0.88</v>
      </c>
      <c r="E2946" s="15"/>
      <c r="F2946" s="15"/>
      <c r="G2946" s="36" t="str">
        <f>TEXT(UsageTable[[#This Row],[Time]],"mm-dd")</f>
        <v>02-09</v>
      </c>
      <c r="H2946" s="36" t="b" cm="1">
        <f t="array" ref="H2946">OR(WEEKDAY(UsageTable[[#This Row],[Time]])={1,7},NOT(ISERROR(VLOOKUP(DATE(YEAR(UsageTable[[#This Row],[Time]]),MONTH(UsageTable[[#This Row],[Time]]),DAY(UsageTable[[#This Row],[Time]])),Holidays[Date],1,FALSE()))))</f>
        <v>0</v>
      </c>
      <c r="I29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0.88</v>
      </c>
      <c r="K29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7" spans="2:11" x14ac:dyDescent="0.3">
      <c r="B2947" s="26">
        <v>44236</v>
      </c>
      <c r="C2947" s="33">
        <v>44236.541666666664</v>
      </c>
      <c r="D2947" s="28">
        <v>1.91</v>
      </c>
      <c r="E2947" s="15"/>
      <c r="F2947" s="15"/>
      <c r="G2947" s="36" t="str">
        <f>TEXT(UsageTable[[#This Row],[Time]],"mm-dd")</f>
        <v>02-09</v>
      </c>
      <c r="H2947" s="36" t="b" cm="1">
        <f t="array" ref="H2947">OR(WEEKDAY(UsageTable[[#This Row],[Time]])={1,7},NOT(ISERROR(VLOOKUP(DATE(YEAR(UsageTable[[#This Row],[Time]]),MONTH(UsageTable[[#This Row],[Time]]),DAY(UsageTable[[#This Row],[Time]])),Holidays[Date],1,FALSE()))))</f>
        <v>0</v>
      </c>
      <c r="I29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1.91</v>
      </c>
      <c r="K29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8" spans="2:11" x14ac:dyDescent="0.3">
      <c r="B2948" s="29">
        <v>44236</v>
      </c>
      <c r="C2948" s="34">
        <v>44236.583333333336</v>
      </c>
      <c r="D2948" s="31">
        <v>1.21</v>
      </c>
      <c r="E2948" s="15"/>
      <c r="F2948" s="15"/>
      <c r="G2948" s="36" t="str">
        <f>TEXT(UsageTable[[#This Row],[Time]],"mm-dd")</f>
        <v>02-09</v>
      </c>
      <c r="H2948" s="36" t="b" cm="1">
        <f t="array" ref="H2948">OR(WEEKDAY(UsageTable[[#This Row],[Time]])={1,7},NOT(ISERROR(VLOOKUP(DATE(YEAR(UsageTable[[#This Row],[Time]]),MONTH(UsageTable[[#This Row],[Time]]),DAY(UsageTable[[#This Row],[Time]])),Holidays[Date],1,FALSE()))))</f>
        <v>0</v>
      </c>
      <c r="I29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1.21</v>
      </c>
      <c r="K29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49" spans="2:11" x14ac:dyDescent="0.3">
      <c r="B2949" s="26">
        <v>44236</v>
      </c>
      <c r="C2949" s="33">
        <v>44236.625</v>
      </c>
      <c r="D2949" s="28">
        <v>1.75</v>
      </c>
      <c r="E2949" s="15"/>
      <c r="F2949" s="15"/>
      <c r="G2949" s="36" t="str">
        <f>TEXT(UsageTable[[#This Row],[Time]],"mm-dd")</f>
        <v>02-09</v>
      </c>
      <c r="H2949" s="36" t="b" cm="1">
        <f t="array" ref="H2949">OR(WEEKDAY(UsageTable[[#This Row],[Time]])={1,7},NOT(ISERROR(VLOOKUP(DATE(YEAR(UsageTable[[#This Row],[Time]]),MONTH(UsageTable[[#This Row],[Time]]),DAY(UsageTable[[#This Row],[Time]])),Holidays[Date],1,FALSE()))))</f>
        <v>0</v>
      </c>
      <c r="I29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29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0" spans="2:11" x14ac:dyDescent="0.3">
      <c r="B2950" s="29">
        <v>44236</v>
      </c>
      <c r="C2950" s="34">
        <v>44236.666666666664</v>
      </c>
      <c r="D2950" s="31">
        <v>2.02</v>
      </c>
      <c r="E2950" s="15"/>
      <c r="F2950" s="15"/>
      <c r="G2950" s="36" t="str">
        <f>TEXT(UsageTable[[#This Row],[Time]],"mm-dd")</f>
        <v>02-09</v>
      </c>
      <c r="H2950" s="36" t="b" cm="1">
        <f t="array" ref="H2950">OR(WEEKDAY(UsageTable[[#This Row],[Time]])={1,7},NOT(ISERROR(VLOOKUP(DATE(YEAR(UsageTable[[#This Row],[Time]]),MONTH(UsageTable[[#This Row],[Time]]),DAY(UsageTable[[#This Row],[Time]])),Holidays[Date],1,FALSE()))))</f>
        <v>0</v>
      </c>
      <c r="I29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v>
      </c>
      <c r="K29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1" spans="2:11" x14ac:dyDescent="0.3">
      <c r="B2951" s="26">
        <v>44236</v>
      </c>
      <c r="C2951" s="33">
        <v>44236.708333333336</v>
      </c>
      <c r="D2951" s="28">
        <v>2.72</v>
      </c>
      <c r="E2951" s="15"/>
      <c r="F2951" s="15"/>
      <c r="G2951" s="36" t="str">
        <f>TEXT(UsageTable[[#This Row],[Time]],"mm-dd")</f>
        <v>02-09</v>
      </c>
      <c r="H2951" s="36" t="b" cm="1">
        <f t="array" ref="H2951">OR(WEEKDAY(UsageTable[[#This Row],[Time]])={1,7},NOT(ISERROR(VLOOKUP(DATE(YEAR(UsageTable[[#This Row],[Time]]),MONTH(UsageTable[[#This Row],[Time]]),DAY(UsageTable[[#This Row],[Time]])),Holidays[Date],1,FALSE()))))</f>
        <v>0</v>
      </c>
      <c r="I29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2.72</v>
      </c>
    </row>
    <row r="2952" spans="2:11" x14ac:dyDescent="0.3">
      <c r="B2952" s="29">
        <v>44236</v>
      </c>
      <c r="C2952" s="34">
        <v>44236.75</v>
      </c>
      <c r="D2952" s="31">
        <v>3.52</v>
      </c>
      <c r="E2952" s="15"/>
      <c r="F2952" s="15"/>
      <c r="G2952" s="36" t="str">
        <f>TEXT(UsageTable[[#This Row],[Time]],"mm-dd")</f>
        <v>02-09</v>
      </c>
      <c r="H2952" s="36" t="b" cm="1">
        <f t="array" ref="H2952">OR(WEEKDAY(UsageTable[[#This Row],[Time]])={1,7},NOT(ISERROR(VLOOKUP(DATE(YEAR(UsageTable[[#This Row],[Time]]),MONTH(UsageTable[[#This Row],[Time]]),DAY(UsageTable[[#This Row],[Time]])),Holidays[Date],1,FALSE()))))</f>
        <v>0</v>
      </c>
      <c r="I29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3.52</v>
      </c>
    </row>
    <row r="2953" spans="2:11" x14ac:dyDescent="0.3">
      <c r="B2953" s="26">
        <v>44236</v>
      </c>
      <c r="C2953" s="33">
        <v>44236.791666666664</v>
      </c>
      <c r="D2953" s="28">
        <v>2.83</v>
      </c>
      <c r="E2953" s="15"/>
      <c r="F2953" s="15"/>
      <c r="G2953" s="36" t="str">
        <f>TEXT(UsageTable[[#This Row],[Time]],"mm-dd")</f>
        <v>02-09</v>
      </c>
      <c r="H2953" s="36" t="b" cm="1">
        <f t="array" ref="H2953">OR(WEEKDAY(UsageTable[[#This Row],[Time]])={1,7},NOT(ISERROR(VLOOKUP(DATE(YEAR(UsageTable[[#This Row],[Time]]),MONTH(UsageTable[[#This Row],[Time]]),DAY(UsageTable[[#This Row],[Time]])),Holidays[Date],1,FALSE()))))</f>
        <v>0</v>
      </c>
      <c r="I29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2.83</v>
      </c>
      <c r="J29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4" spans="2:11" x14ac:dyDescent="0.3">
      <c r="B2954" s="29">
        <v>44236</v>
      </c>
      <c r="C2954" s="34">
        <v>44236.833333333336</v>
      </c>
      <c r="D2954" s="31">
        <v>2.69</v>
      </c>
      <c r="E2954" s="15"/>
      <c r="F2954" s="15"/>
      <c r="G2954" s="36" t="str">
        <f>TEXT(UsageTable[[#This Row],[Time]],"mm-dd")</f>
        <v>02-09</v>
      </c>
      <c r="H2954" s="36" t="b" cm="1">
        <f t="array" ref="H2954">OR(WEEKDAY(UsageTable[[#This Row],[Time]])={1,7},NOT(ISERROR(VLOOKUP(DATE(YEAR(UsageTable[[#This Row],[Time]]),MONTH(UsageTable[[#This Row],[Time]]),DAY(UsageTable[[#This Row],[Time]])),Holidays[Date],1,FALSE()))))</f>
        <v>0</v>
      </c>
      <c r="I29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2.69</v>
      </c>
      <c r="J29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5" spans="2:11" x14ac:dyDescent="0.3">
      <c r="B2955" s="26">
        <v>44236</v>
      </c>
      <c r="C2955" s="33">
        <v>44236.875</v>
      </c>
      <c r="D2955" s="28">
        <v>1.5</v>
      </c>
      <c r="E2955" s="15"/>
      <c r="F2955" s="15"/>
      <c r="G2955" s="36" t="str">
        <f>TEXT(UsageTable[[#This Row],[Time]],"mm-dd")</f>
        <v>02-09</v>
      </c>
      <c r="H2955" s="36" t="b" cm="1">
        <f t="array" ref="H2955">OR(WEEKDAY(UsageTable[[#This Row],[Time]])={1,7},NOT(ISERROR(VLOOKUP(DATE(YEAR(UsageTable[[#This Row],[Time]]),MONTH(UsageTable[[#This Row],[Time]]),DAY(UsageTable[[#This Row],[Time]])),Holidays[Date],1,FALSE()))))</f>
        <v>0</v>
      </c>
      <c r="I29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29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6" spans="2:11" x14ac:dyDescent="0.3">
      <c r="B2956" s="29">
        <v>44236</v>
      </c>
      <c r="C2956" s="34">
        <v>44236.916666666664</v>
      </c>
      <c r="D2956" s="31">
        <v>0.76</v>
      </c>
      <c r="E2956" s="15"/>
      <c r="F2956" s="15"/>
      <c r="G2956" s="36" t="str">
        <f>TEXT(UsageTable[[#This Row],[Time]],"mm-dd")</f>
        <v>02-09</v>
      </c>
      <c r="H2956" s="36" t="b" cm="1">
        <f t="array" ref="H2956">OR(WEEKDAY(UsageTable[[#This Row],[Time]])={1,7},NOT(ISERROR(VLOOKUP(DATE(YEAR(UsageTable[[#This Row],[Time]]),MONTH(UsageTable[[#This Row],[Time]]),DAY(UsageTable[[#This Row],[Time]])),Holidays[Date],1,FALSE()))))</f>
        <v>0</v>
      </c>
      <c r="I29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29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7" spans="2:11" x14ac:dyDescent="0.3">
      <c r="B2957" s="26">
        <v>44236</v>
      </c>
      <c r="C2957" s="33">
        <v>44236.958333333336</v>
      </c>
      <c r="D2957" s="28">
        <v>0.67</v>
      </c>
      <c r="E2957" s="15"/>
      <c r="F2957" s="15"/>
      <c r="G2957" s="36" t="str">
        <f>TEXT(UsageTable[[#This Row],[Time]],"mm-dd")</f>
        <v>02-09</v>
      </c>
      <c r="H2957" s="36" t="b" cm="1">
        <f t="array" ref="H2957">OR(WEEKDAY(UsageTable[[#This Row],[Time]])={1,7},NOT(ISERROR(VLOOKUP(DATE(YEAR(UsageTable[[#This Row],[Time]]),MONTH(UsageTable[[#This Row],[Time]]),DAY(UsageTable[[#This Row],[Time]])),Holidays[Date],1,FALSE()))))</f>
        <v>0</v>
      </c>
      <c r="I29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29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8" spans="2:11" x14ac:dyDescent="0.3">
      <c r="B2958" s="29">
        <v>44237</v>
      </c>
      <c r="C2958" s="34">
        <v>44237</v>
      </c>
      <c r="D2958" s="31">
        <v>0.64</v>
      </c>
      <c r="E2958" s="15"/>
      <c r="F2958" s="15"/>
      <c r="G2958" s="36" t="str">
        <f>TEXT(UsageTable[[#This Row],[Time]],"mm-dd")</f>
        <v>02-10</v>
      </c>
      <c r="H2958" s="36" t="b" cm="1">
        <f t="array" ref="H2958">OR(WEEKDAY(UsageTable[[#This Row],[Time]])={1,7},NOT(ISERROR(VLOOKUP(DATE(YEAR(UsageTable[[#This Row],[Time]]),MONTH(UsageTable[[#This Row],[Time]]),DAY(UsageTable[[#This Row],[Time]])),Holidays[Date],1,FALSE()))))</f>
        <v>0</v>
      </c>
      <c r="I29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0.64</v>
      </c>
      <c r="J29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59" spans="2:11" x14ac:dyDescent="0.3">
      <c r="B2959" s="26">
        <v>44237</v>
      </c>
      <c r="C2959" s="33">
        <v>44237.041666666664</v>
      </c>
      <c r="D2959" s="28">
        <v>2.77</v>
      </c>
      <c r="E2959" s="15"/>
      <c r="F2959" s="15"/>
      <c r="G2959" s="36" t="str">
        <f>TEXT(UsageTable[[#This Row],[Time]],"mm-dd")</f>
        <v>02-10</v>
      </c>
      <c r="H2959" s="36" t="b" cm="1">
        <f t="array" ref="H2959">OR(WEEKDAY(UsageTable[[#This Row],[Time]])={1,7},NOT(ISERROR(VLOOKUP(DATE(YEAR(UsageTable[[#This Row],[Time]]),MONTH(UsageTable[[#This Row],[Time]]),DAY(UsageTable[[#This Row],[Time]])),Holidays[Date],1,FALSE()))))</f>
        <v>0</v>
      </c>
      <c r="I29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2.77</v>
      </c>
      <c r="J29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0" spans="2:11" x14ac:dyDescent="0.3">
      <c r="B2960" s="29">
        <v>44237</v>
      </c>
      <c r="C2960" s="34">
        <v>44237.083333333336</v>
      </c>
      <c r="D2960" s="31">
        <v>4.83</v>
      </c>
      <c r="E2960" s="15"/>
      <c r="F2960" s="15"/>
      <c r="G2960" s="36" t="str">
        <f>TEXT(UsageTable[[#This Row],[Time]],"mm-dd")</f>
        <v>02-10</v>
      </c>
      <c r="H2960" s="36" t="b" cm="1">
        <f t="array" ref="H2960">OR(WEEKDAY(UsageTable[[#This Row],[Time]])={1,7},NOT(ISERROR(VLOOKUP(DATE(YEAR(UsageTable[[#This Row],[Time]]),MONTH(UsageTable[[#This Row],[Time]]),DAY(UsageTable[[#This Row],[Time]])),Holidays[Date],1,FALSE()))))</f>
        <v>0</v>
      </c>
      <c r="I29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4.83</v>
      </c>
      <c r="J29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1" spans="2:11" x14ac:dyDescent="0.3">
      <c r="B2961" s="26">
        <v>44237</v>
      </c>
      <c r="C2961" s="33">
        <v>44237.125</v>
      </c>
      <c r="D2961" s="28">
        <v>1.64</v>
      </c>
      <c r="E2961" s="15"/>
      <c r="F2961" s="15"/>
      <c r="G2961" s="36" t="str">
        <f>TEXT(UsageTable[[#This Row],[Time]],"mm-dd")</f>
        <v>02-10</v>
      </c>
      <c r="H2961" s="36" t="b" cm="1">
        <f t="array" ref="H2961">OR(WEEKDAY(UsageTable[[#This Row],[Time]])={1,7},NOT(ISERROR(VLOOKUP(DATE(YEAR(UsageTable[[#This Row],[Time]]),MONTH(UsageTable[[#This Row],[Time]]),DAY(UsageTable[[#This Row],[Time]])),Holidays[Date],1,FALSE()))))</f>
        <v>0</v>
      </c>
      <c r="I29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29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2" spans="2:11" x14ac:dyDescent="0.3">
      <c r="B2962" s="29">
        <v>44237</v>
      </c>
      <c r="C2962" s="34">
        <v>44237.166666666664</v>
      </c>
      <c r="D2962" s="31">
        <v>0.34</v>
      </c>
      <c r="E2962" s="15"/>
      <c r="F2962" s="15"/>
      <c r="G2962" s="36" t="str">
        <f>TEXT(UsageTable[[#This Row],[Time]],"mm-dd")</f>
        <v>02-10</v>
      </c>
      <c r="H2962" s="36" t="b" cm="1">
        <f t="array" ref="H2962">OR(WEEKDAY(UsageTable[[#This Row],[Time]])={1,7},NOT(ISERROR(VLOOKUP(DATE(YEAR(UsageTable[[#This Row],[Time]]),MONTH(UsageTable[[#This Row],[Time]]),DAY(UsageTable[[#This Row],[Time]])),Holidays[Date],1,FALSE()))))</f>
        <v>0</v>
      </c>
      <c r="I29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29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3" spans="2:11" x14ac:dyDescent="0.3">
      <c r="B2963" s="26">
        <v>44237</v>
      </c>
      <c r="C2963" s="33">
        <v>44237.208333333336</v>
      </c>
      <c r="D2963" s="28">
        <v>1.73</v>
      </c>
      <c r="E2963" s="15"/>
      <c r="F2963" s="15"/>
      <c r="G2963" s="36" t="str">
        <f>TEXT(UsageTable[[#This Row],[Time]],"mm-dd")</f>
        <v>02-10</v>
      </c>
      <c r="H2963" s="36" t="b" cm="1">
        <f t="array" ref="H2963">OR(WEEKDAY(UsageTable[[#This Row],[Time]])={1,7},NOT(ISERROR(VLOOKUP(DATE(YEAR(UsageTable[[#This Row],[Time]]),MONTH(UsageTable[[#This Row],[Time]]),DAY(UsageTable[[#This Row],[Time]])),Holidays[Date],1,FALSE()))))</f>
        <v>0</v>
      </c>
      <c r="I29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29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4" spans="2:11" x14ac:dyDescent="0.3">
      <c r="B2964" s="29">
        <v>44237</v>
      </c>
      <c r="C2964" s="34">
        <v>44237.25</v>
      </c>
      <c r="D2964" s="31">
        <v>0.92</v>
      </c>
      <c r="E2964" s="15"/>
      <c r="F2964" s="15"/>
      <c r="G2964" s="36" t="str">
        <f>TEXT(UsageTable[[#This Row],[Time]],"mm-dd")</f>
        <v>02-10</v>
      </c>
      <c r="H2964" s="36" t="b" cm="1">
        <f t="array" ref="H2964">OR(WEEKDAY(UsageTable[[#This Row],[Time]])={1,7},NOT(ISERROR(VLOOKUP(DATE(YEAR(UsageTable[[#This Row],[Time]]),MONTH(UsageTable[[#This Row],[Time]]),DAY(UsageTable[[#This Row],[Time]])),Holidays[Date],1,FALSE()))))</f>
        <v>0</v>
      </c>
      <c r="I29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29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65" spans="2:11" x14ac:dyDescent="0.3">
      <c r="B2965" s="26">
        <v>44237</v>
      </c>
      <c r="C2965" s="33">
        <v>44237.291666666664</v>
      </c>
      <c r="D2965" s="28">
        <v>2.93</v>
      </c>
      <c r="E2965" s="15"/>
      <c r="F2965" s="15"/>
      <c r="G2965" s="36" t="str">
        <f>TEXT(UsageTable[[#This Row],[Time]],"mm-dd")</f>
        <v>02-10</v>
      </c>
      <c r="H2965" s="36" t="b" cm="1">
        <f t="array" ref="H2965">OR(WEEKDAY(UsageTable[[#This Row],[Time]])={1,7},NOT(ISERROR(VLOOKUP(DATE(YEAR(UsageTable[[#This Row],[Time]]),MONTH(UsageTable[[#This Row],[Time]]),DAY(UsageTable[[#This Row],[Time]])),Holidays[Date],1,FALSE()))))</f>
        <v>0</v>
      </c>
      <c r="I29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2.93</v>
      </c>
    </row>
    <row r="2966" spans="2:11" x14ac:dyDescent="0.3">
      <c r="B2966" s="29">
        <v>44237</v>
      </c>
      <c r="C2966" s="34">
        <v>44237.333333333336</v>
      </c>
      <c r="D2966" s="31">
        <v>4.99</v>
      </c>
      <c r="E2966" s="15"/>
      <c r="F2966" s="15"/>
      <c r="G2966" s="36" t="str">
        <f>TEXT(UsageTable[[#This Row],[Time]],"mm-dd")</f>
        <v>02-10</v>
      </c>
      <c r="H2966" s="36" t="b" cm="1">
        <f t="array" ref="H2966">OR(WEEKDAY(UsageTable[[#This Row],[Time]])={1,7},NOT(ISERROR(VLOOKUP(DATE(YEAR(UsageTable[[#This Row],[Time]]),MONTH(UsageTable[[#This Row],[Time]]),DAY(UsageTable[[#This Row],[Time]])),Holidays[Date],1,FALSE()))))</f>
        <v>0</v>
      </c>
      <c r="I29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4.99</v>
      </c>
    </row>
    <row r="2967" spans="2:11" x14ac:dyDescent="0.3">
      <c r="B2967" s="26">
        <v>44237</v>
      </c>
      <c r="C2967" s="33">
        <v>44237.375</v>
      </c>
      <c r="D2967" s="28">
        <v>3.86</v>
      </c>
      <c r="E2967" s="15"/>
      <c r="F2967" s="15"/>
      <c r="G2967" s="36" t="str">
        <f>TEXT(UsageTable[[#This Row],[Time]],"mm-dd")</f>
        <v>02-10</v>
      </c>
      <c r="H2967" s="36" t="b" cm="1">
        <f t="array" ref="H2967">OR(WEEKDAY(UsageTable[[#This Row],[Time]])={1,7},NOT(ISERROR(VLOOKUP(DATE(YEAR(UsageTable[[#This Row],[Time]]),MONTH(UsageTable[[#This Row],[Time]]),DAY(UsageTable[[#This Row],[Time]])),Holidays[Date],1,FALSE()))))</f>
        <v>0</v>
      </c>
      <c r="I29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3.86</v>
      </c>
    </row>
    <row r="2968" spans="2:11" x14ac:dyDescent="0.3">
      <c r="B2968" s="29">
        <v>44237</v>
      </c>
      <c r="C2968" s="34">
        <v>44237.416666666664</v>
      </c>
      <c r="D2968" s="31">
        <v>1.95</v>
      </c>
      <c r="E2968" s="15"/>
      <c r="F2968" s="15"/>
      <c r="G2968" s="36" t="str">
        <f>TEXT(UsageTable[[#This Row],[Time]],"mm-dd")</f>
        <v>02-10</v>
      </c>
      <c r="H2968" s="36" t="b" cm="1">
        <f t="array" ref="H2968">OR(WEEKDAY(UsageTable[[#This Row],[Time]])={1,7},NOT(ISERROR(VLOOKUP(DATE(YEAR(UsageTable[[#This Row],[Time]]),MONTH(UsageTable[[#This Row],[Time]]),DAY(UsageTable[[#This Row],[Time]])),Holidays[Date],1,FALSE()))))</f>
        <v>0</v>
      </c>
      <c r="I29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1.95</v>
      </c>
    </row>
    <row r="2969" spans="2:11" x14ac:dyDescent="0.3">
      <c r="B2969" s="26">
        <v>44237</v>
      </c>
      <c r="C2969" s="33">
        <v>44237.458333333336</v>
      </c>
      <c r="D2969" s="28">
        <v>2.4</v>
      </c>
      <c r="E2969" s="15"/>
      <c r="F2969" s="15"/>
      <c r="G2969" s="36" t="str">
        <f>TEXT(UsageTable[[#This Row],[Time]],"mm-dd")</f>
        <v>02-10</v>
      </c>
      <c r="H2969" s="36" t="b" cm="1">
        <f t="array" ref="H2969">OR(WEEKDAY(UsageTable[[#This Row],[Time]])={1,7},NOT(ISERROR(VLOOKUP(DATE(YEAR(UsageTable[[#This Row],[Time]]),MONTH(UsageTable[[#This Row],[Time]]),DAY(UsageTable[[#This Row],[Time]])),Holidays[Date],1,FALSE()))))</f>
        <v>0</v>
      </c>
      <c r="I29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v>
      </c>
      <c r="K29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0" spans="2:11" x14ac:dyDescent="0.3">
      <c r="B2970" s="29">
        <v>44237</v>
      </c>
      <c r="C2970" s="34">
        <v>44237.5</v>
      </c>
      <c r="D2970" s="31">
        <v>6.6</v>
      </c>
      <c r="E2970" s="15"/>
      <c r="F2970" s="15"/>
      <c r="G2970" s="36" t="str">
        <f>TEXT(UsageTable[[#This Row],[Time]],"mm-dd")</f>
        <v>02-10</v>
      </c>
      <c r="H2970" s="36" t="b" cm="1">
        <f t="array" ref="H2970">OR(WEEKDAY(UsageTable[[#This Row],[Time]])={1,7},NOT(ISERROR(VLOOKUP(DATE(YEAR(UsageTable[[#This Row],[Time]]),MONTH(UsageTable[[#This Row],[Time]]),DAY(UsageTable[[#This Row],[Time]])),Holidays[Date],1,FALSE()))))</f>
        <v>0</v>
      </c>
      <c r="I29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6.6</v>
      </c>
      <c r="K29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1" spans="2:11" x14ac:dyDescent="0.3">
      <c r="B2971" s="26">
        <v>44237</v>
      </c>
      <c r="C2971" s="33">
        <v>44237.541666666664</v>
      </c>
      <c r="D2971" s="28">
        <v>1.04</v>
      </c>
      <c r="E2971" s="15"/>
      <c r="F2971" s="15"/>
      <c r="G2971" s="36" t="str">
        <f>TEXT(UsageTable[[#This Row],[Time]],"mm-dd")</f>
        <v>02-10</v>
      </c>
      <c r="H2971" s="36" t="b" cm="1">
        <f t="array" ref="H2971">OR(WEEKDAY(UsageTable[[#This Row],[Time]])={1,7},NOT(ISERROR(VLOOKUP(DATE(YEAR(UsageTable[[#This Row],[Time]]),MONTH(UsageTable[[#This Row],[Time]]),DAY(UsageTable[[#This Row],[Time]])),Holidays[Date],1,FALSE()))))</f>
        <v>0</v>
      </c>
      <c r="I29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1.04</v>
      </c>
      <c r="K29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2" spans="2:11" x14ac:dyDescent="0.3">
      <c r="B2972" s="29">
        <v>44237</v>
      </c>
      <c r="C2972" s="34">
        <v>44237.583333333336</v>
      </c>
      <c r="D2972" s="31">
        <v>1.69</v>
      </c>
      <c r="E2972" s="15"/>
      <c r="F2972" s="15"/>
      <c r="G2972" s="36" t="str">
        <f>TEXT(UsageTable[[#This Row],[Time]],"mm-dd")</f>
        <v>02-10</v>
      </c>
      <c r="H2972" s="36" t="b" cm="1">
        <f t="array" ref="H2972">OR(WEEKDAY(UsageTable[[#This Row],[Time]])={1,7},NOT(ISERROR(VLOOKUP(DATE(YEAR(UsageTable[[#This Row],[Time]]),MONTH(UsageTable[[#This Row],[Time]]),DAY(UsageTable[[#This Row],[Time]])),Holidays[Date],1,FALSE()))))</f>
        <v>0</v>
      </c>
      <c r="I29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1.69</v>
      </c>
      <c r="K29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3" spans="2:11" x14ac:dyDescent="0.3">
      <c r="B2973" s="26">
        <v>44237</v>
      </c>
      <c r="C2973" s="33">
        <v>44237.625</v>
      </c>
      <c r="D2973" s="28">
        <v>2.4300000000000002</v>
      </c>
      <c r="E2973" s="15"/>
      <c r="F2973" s="15"/>
      <c r="G2973" s="36" t="str">
        <f>TEXT(UsageTable[[#This Row],[Time]],"mm-dd")</f>
        <v>02-10</v>
      </c>
      <c r="H2973" s="36" t="b" cm="1">
        <f t="array" ref="H2973">OR(WEEKDAY(UsageTable[[#This Row],[Time]])={1,7},NOT(ISERROR(VLOOKUP(DATE(YEAR(UsageTable[[#This Row],[Time]]),MONTH(UsageTable[[#This Row],[Time]]),DAY(UsageTable[[#This Row],[Time]])),Holidays[Date],1,FALSE()))))</f>
        <v>0</v>
      </c>
      <c r="I29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2.4300000000000002</v>
      </c>
      <c r="K29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4" spans="2:11" x14ac:dyDescent="0.3">
      <c r="B2974" s="29">
        <v>44237</v>
      </c>
      <c r="C2974" s="34">
        <v>44237.666666666664</v>
      </c>
      <c r="D2974" s="31">
        <v>2.54</v>
      </c>
      <c r="E2974" s="15"/>
      <c r="F2974" s="15"/>
      <c r="G2974" s="36" t="str">
        <f>TEXT(UsageTable[[#This Row],[Time]],"mm-dd")</f>
        <v>02-10</v>
      </c>
      <c r="H2974" s="36" t="b" cm="1">
        <f t="array" ref="H2974">OR(WEEKDAY(UsageTable[[#This Row],[Time]])={1,7},NOT(ISERROR(VLOOKUP(DATE(YEAR(UsageTable[[#This Row],[Time]]),MONTH(UsageTable[[#This Row],[Time]]),DAY(UsageTable[[#This Row],[Time]])),Holidays[Date],1,FALSE()))))</f>
        <v>0</v>
      </c>
      <c r="I29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2.54</v>
      </c>
      <c r="K29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5" spans="2:11" x14ac:dyDescent="0.3">
      <c r="B2975" s="26">
        <v>44237</v>
      </c>
      <c r="C2975" s="33">
        <v>44237.708333333336</v>
      </c>
      <c r="D2975" s="28">
        <v>1.37</v>
      </c>
      <c r="E2975" s="15"/>
      <c r="F2975" s="15"/>
      <c r="G2975" s="36" t="str">
        <f>TEXT(UsageTable[[#This Row],[Time]],"mm-dd")</f>
        <v>02-10</v>
      </c>
      <c r="H2975" s="36" t="b" cm="1">
        <f t="array" ref="H2975">OR(WEEKDAY(UsageTable[[#This Row],[Time]])={1,7},NOT(ISERROR(VLOOKUP(DATE(YEAR(UsageTable[[#This Row],[Time]]),MONTH(UsageTable[[#This Row],[Time]]),DAY(UsageTable[[#This Row],[Time]])),Holidays[Date],1,FALSE()))))</f>
        <v>0</v>
      </c>
      <c r="I29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1.37</v>
      </c>
    </row>
    <row r="2976" spans="2:11" x14ac:dyDescent="0.3">
      <c r="B2976" s="29">
        <v>44237</v>
      </c>
      <c r="C2976" s="34">
        <v>44237.75</v>
      </c>
      <c r="D2976" s="31">
        <v>1.93</v>
      </c>
      <c r="E2976" s="15"/>
      <c r="F2976" s="15"/>
      <c r="G2976" s="36" t="str">
        <f>TEXT(UsageTable[[#This Row],[Time]],"mm-dd")</f>
        <v>02-10</v>
      </c>
      <c r="H2976" s="36" t="b" cm="1">
        <f t="array" ref="H2976">OR(WEEKDAY(UsageTable[[#This Row],[Time]])={1,7},NOT(ISERROR(VLOOKUP(DATE(YEAR(UsageTable[[#This Row],[Time]]),MONTH(UsageTable[[#This Row],[Time]]),DAY(UsageTable[[#This Row],[Time]])),Holidays[Date],1,FALSE()))))</f>
        <v>0</v>
      </c>
      <c r="I29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1.93</v>
      </c>
    </row>
    <row r="2977" spans="2:11" x14ac:dyDescent="0.3">
      <c r="B2977" s="26">
        <v>44237</v>
      </c>
      <c r="C2977" s="33">
        <v>44237.791666666664</v>
      </c>
      <c r="D2977" s="28">
        <v>2.63</v>
      </c>
      <c r="E2977" s="15"/>
      <c r="F2977" s="15"/>
      <c r="G2977" s="36" t="str">
        <f>TEXT(UsageTable[[#This Row],[Time]],"mm-dd")</f>
        <v>02-10</v>
      </c>
      <c r="H2977" s="36" t="b" cm="1">
        <f t="array" ref="H2977">OR(WEEKDAY(UsageTable[[#This Row],[Time]])={1,7},NOT(ISERROR(VLOOKUP(DATE(YEAR(UsageTable[[#This Row],[Time]]),MONTH(UsageTable[[#This Row],[Time]]),DAY(UsageTable[[#This Row],[Time]])),Holidays[Date],1,FALSE()))))</f>
        <v>0</v>
      </c>
      <c r="I29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2.63</v>
      </c>
      <c r="J29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8" spans="2:11" x14ac:dyDescent="0.3">
      <c r="B2978" s="29">
        <v>44237</v>
      </c>
      <c r="C2978" s="34">
        <v>44237.833333333336</v>
      </c>
      <c r="D2978" s="31">
        <v>1.8</v>
      </c>
      <c r="E2978" s="15"/>
      <c r="F2978" s="15"/>
      <c r="G2978" s="36" t="str">
        <f>TEXT(UsageTable[[#This Row],[Time]],"mm-dd")</f>
        <v>02-10</v>
      </c>
      <c r="H2978" s="36" t="b" cm="1">
        <f t="array" ref="H2978">OR(WEEKDAY(UsageTable[[#This Row],[Time]])={1,7},NOT(ISERROR(VLOOKUP(DATE(YEAR(UsageTable[[#This Row],[Time]]),MONTH(UsageTable[[#This Row],[Time]]),DAY(UsageTable[[#This Row],[Time]])),Holidays[Date],1,FALSE()))))</f>
        <v>0</v>
      </c>
      <c r="I29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v>
      </c>
      <c r="J29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79" spans="2:11" x14ac:dyDescent="0.3">
      <c r="B2979" s="26">
        <v>44237</v>
      </c>
      <c r="C2979" s="33">
        <v>44237.875</v>
      </c>
      <c r="D2979" s="28">
        <v>1.18</v>
      </c>
      <c r="E2979" s="15"/>
      <c r="F2979" s="15"/>
      <c r="G2979" s="36" t="str">
        <f>TEXT(UsageTable[[#This Row],[Time]],"mm-dd")</f>
        <v>02-10</v>
      </c>
      <c r="H2979" s="36" t="b" cm="1">
        <f t="array" ref="H2979">OR(WEEKDAY(UsageTable[[#This Row],[Time]])={1,7},NOT(ISERROR(VLOOKUP(DATE(YEAR(UsageTable[[#This Row],[Time]]),MONTH(UsageTable[[#This Row],[Time]]),DAY(UsageTable[[#This Row],[Time]])),Holidays[Date],1,FALSE()))))</f>
        <v>0</v>
      </c>
      <c r="I29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29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0" spans="2:11" x14ac:dyDescent="0.3">
      <c r="B2980" s="29">
        <v>44237</v>
      </c>
      <c r="C2980" s="34">
        <v>44237.916666666664</v>
      </c>
      <c r="D2980" s="31">
        <v>1.37</v>
      </c>
      <c r="E2980" s="15"/>
      <c r="F2980" s="15"/>
      <c r="G2980" s="36" t="str">
        <f>TEXT(UsageTable[[#This Row],[Time]],"mm-dd")</f>
        <v>02-10</v>
      </c>
      <c r="H2980" s="36" t="b" cm="1">
        <f t="array" ref="H2980">OR(WEEKDAY(UsageTable[[#This Row],[Time]])={1,7},NOT(ISERROR(VLOOKUP(DATE(YEAR(UsageTable[[#This Row],[Time]]),MONTH(UsageTable[[#This Row],[Time]]),DAY(UsageTable[[#This Row],[Time]])),Holidays[Date],1,FALSE()))))</f>
        <v>0</v>
      </c>
      <c r="I29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29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1" spans="2:11" x14ac:dyDescent="0.3">
      <c r="B2981" s="26">
        <v>44237</v>
      </c>
      <c r="C2981" s="33">
        <v>44237.958333333336</v>
      </c>
      <c r="D2981" s="28">
        <v>2.58</v>
      </c>
      <c r="E2981" s="15"/>
      <c r="F2981" s="15"/>
      <c r="G2981" s="36" t="str">
        <f>TEXT(UsageTable[[#This Row],[Time]],"mm-dd")</f>
        <v>02-10</v>
      </c>
      <c r="H2981" s="36" t="b" cm="1">
        <f t="array" ref="H2981">OR(WEEKDAY(UsageTable[[#This Row],[Time]])={1,7},NOT(ISERROR(VLOOKUP(DATE(YEAR(UsageTable[[#This Row],[Time]]),MONTH(UsageTable[[#This Row],[Time]]),DAY(UsageTable[[#This Row],[Time]])),Holidays[Date],1,FALSE()))))</f>
        <v>0</v>
      </c>
      <c r="I29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2.58</v>
      </c>
      <c r="J29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2" spans="2:11" x14ac:dyDescent="0.3">
      <c r="B2982" s="29">
        <v>44238</v>
      </c>
      <c r="C2982" s="34">
        <v>44238</v>
      </c>
      <c r="D2982" s="31">
        <v>4.8</v>
      </c>
      <c r="E2982" s="15"/>
      <c r="F2982" s="15"/>
      <c r="G2982" s="36" t="str">
        <f>TEXT(UsageTable[[#This Row],[Time]],"mm-dd")</f>
        <v>02-11</v>
      </c>
      <c r="H2982" s="36" t="b" cm="1">
        <f t="array" ref="H2982">OR(WEEKDAY(UsageTable[[#This Row],[Time]])={1,7},NOT(ISERROR(VLOOKUP(DATE(YEAR(UsageTable[[#This Row],[Time]]),MONTH(UsageTable[[#This Row],[Time]]),DAY(UsageTable[[#This Row],[Time]])),Holidays[Date],1,FALSE()))))</f>
        <v>0</v>
      </c>
      <c r="I29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v>
      </c>
      <c r="J29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3" spans="2:11" x14ac:dyDescent="0.3">
      <c r="B2983" s="26">
        <v>44238</v>
      </c>
      <c r="C2983" s="33">
        <v>44238.041666666664</v>
      </c>
      <c r="D2983" s="28">
        <v>2.5499999999999998</v>
      </c>
      <c r="E2983" s="15"/>
      <c r="F2983" s="15"/>
      <c r="G2983" s="36" t="str">
        <f>TEXT(UsageTable[[#This Row],[Time]],"mm-dd")</f>
        <v>02-11</v>
      </c>
      <c r="H2983" s="36" t="b" cm="1">
        <f t="array" ref="H2983">OR(WEEKDAY(UsageTable[[#This Row],[Time]])={1,7},NOT(ISERROR(VLOOKUP(DATE(YEAR(UsageTable[[#This Row],[Time]]),MONTH(UsageTable[[#This Row],[Time]]),DAY(UsageTable[[#This Row],[Time]])),Holidays[Date],1,FALSE()))))</f>
        <v>0</v>
      </c>
      <c r="I29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2.5499999999999998</v>
      </c>
      <c r="J29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4" spans="2:11" x14ac:dyDescent="0.3">
      <c r="B2984" s="29">
        <v>44238</v>
      </c>
      <c r="C2984" s="34">
        <v>44238.083333333336</v>
      </c>
      <c r="D2984" s="31">
        <v>0.38</v>
      </c>
      <c r="E2984" s="15"/>
      <c r="F2984" s="15"/>
      <c r="G2984" s="36" t="str">
        <f>TEXT(UsageTable[[#This Row],[Time]],"mm-dd")</f>
        <v>02-11</v>
      </c>
      <c r="H2984" s="36" t="b" cm="1">
        <f t="array" ref="H2984">OR(WEEKDAY(UsageTable[[#This Row],[Time]])={1,7},NOT(ISERROR(VLOOKUP(DATE(YEAR(UsageTable[[#This Row],[Time]]),MONTH(UsageTable[[#This Row],[Time]]),DAY(UsageTable[[#This Row],[Time]])),Holidays[Date],1,FALSE()))))</f>
        <v>0</v>
      </c>
      <c r="I29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29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5" spans="2:11" x14ac:dyDescent="0.3">
      <c r="B2985" s="26">
        <v>44238</v>
      </c>
      <c r="C2985" s="33">
        <v>44238.125</v>
      </c>
      <c r="D2985" s="28">
        <v>1</v>
      </c>
      <c r="E2985" s="15"/>
      <c r="F2985" s="15"/>
      <c r="G2985" s="36" t="str">
        <f>TEXT(UsageTable[[#This Row],[Time]],"mm-dd")</f>
        <v>02-11</v>
      </c>
      <c r="H2985" s="36" t="b" cm="1">
        <f t="array" ref="H2985">OR(WEEKDAY(UsageTable[[#This Row],[Time]])={1,7},NOT(ISERROR(VLOOKUP(DATE(YEAR(UsageTable[[#This Row],[Time]]),MONTH(UsageTable[[#This Row],[Time]]),DAY(UsageTable[[#This Row],[Time]])),Holidays[Date],1,FALSE()))))</f>
        <v>0</v>
      </c>
      <c r="I29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29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6" spans="2:11" x14ac:dyDescent="0.3">
      <c r="B2986" s="29">
        <v>44238</v>
      </c>
      <c r="C2986" s="34">
        <v>44238.166666666664</v>
      </c>
      <c r="D2986" s="31">
        <v>0.36</v>
      </c>
      <c r="E2986" s="15"/>
      <c r="F2986" s="15"/>
      <c r="G2986" s="36" t="str">
        <f>TEXT(UsageTable[[#This Row],[Time]],"mm-dd")</f>
        <v>02-11</v>
      </c>
      <c r="H2986" s="36" t="b" cm="1">
        <f t="array" ref="H2986">OR(WEEKDAY(UsageTable[[#This Row],[Time]])={1,7},NOT(ISERROR(VLOOKUP(DATE(YEAR(UsageTable[[#This Row],[Time]]),MONTH(UsageTable[[#This Row],[Time]]),DAY(UsageTable[[#This Row],[Time]])),Holidays[Date],1,FALSE()))))</f>
        <v>0</v>
      </c>
      <c r="I29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9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7" spans="2:11" x14ac:dyDescent="0.3">
      <c r="B2987" s="26">
        <v>44238</v>
      </c>
      <c r="C2987" s="33">
        <v>44238.208333333336</v>
      </c>
      <c r="D2987" s="28">
        <v>0.36</v>
      </c>
      <c r="E2987" s="15"/>
      <c r="F2987" s="15"/>
      <c r="G2987" s="36" t="str">
        <f>TEXT(UsageTable[[#This Row],[Time]],"mm-dd")</f>
        <v>02-11</v>
      </c>
      <c r="H2987" s="36" t="b" cm="1">
        <f t="array" ref="H2987">OR(WEEKDAY(UsageTable[[#This Row],[Time]])={1,7},NOT(ISERROR(VLOOKUP(DATE(YEAR(UsageTable[[#This Row],[Time]]),MONTH(UsageTable[[#This Row],[Time]]),DAY(UsageTable[[#This Row],[Time]])),Holidays[Date],1,FALSE()))))</f>
        <v>0</v>
      </c>
      <c r="I29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29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8" spans="2:11" x14ac:dyDescent="0.3">
      <c r="B2988" s="29">
        <v>44238</v>
      </c>
      <c r="C2988" s="34">
        <v>44238.25</v>
      </c>
      <c r="D2988" s="31">
        <v>1.53</v>
      </c>
      <c r="E2988" s="15"/>
      <c r="F2988" s="15"/>
      <c r="G2988" s="36" t="str">
        <f>TEXT(UsageTable[[#This Row],[Time]],"mm-dd")</f>
        <v>02-11</v>
      </c>
      <c r="H2988" s="36" t="b" cm="1">
        <f t="array" ref="H2988">OR(WEEKDAY(UsageTable[[#This Row],[Time]])={1,7},NOT(ISERROR(VLOOKUP(DATE(YEAR(UsageTable[[#This Row],[Time]]),MONTH(UsageTable[[#This Row],[Time]]),DAY(UsageTable[[#This Row],[Time]])),Holidays[Date],1,FALSE()))))</f>
        <v>0</v>
      </c>
      <c r="I29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29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89" spans="2:11" x14ac:dyDescent="0.3">
      <c r="B2989" s="26">
        <v>44238</v>
      </c>
      <c r="C2989" s="33">
        <v>44238.291666666664</v>
      </c>
      <c r="D2989" s="28">
        <v>3.5</v>
      </c>
      <c r="E2989" s="15"/>
      <c r="F2989" s="15"/>
      <c r="G2989" s="36" t="str">
        <f>TEXT(UsageTable[[#This Row],[Time]],"mm-dd")</f>
        <v>02-11</v>
      </c>
      <c r="H2989" s="36" t="b" cm="1">
        <f t="array" ref="H2989">OR(WEEKDAY(UsageTable[[#This Row],[Time]])={1,7},NOT(ISERROR(VLOOKUP(DATE(YEAR(UsageTable[[#This Row],[Time]]),MONTH(UsageTable[[#This Row],[Time]]),DAY(UsageTable[[#This Row],[Time]])),Holidays[Date],1,FALSE()))))</f>
        <v>0</v>
      </c>
      <c r="I29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v>
      </c>
    </row>
    <row r="2990" spans="2:11" x14ac:dyDescent="0.3">
      <c r="B2990" s="29">
        <v>44238</v>
      </c>
      <c r="C2990" s="34">
        <v>44238.333333333336</v>
      </c>
      <c r="D2990" s="31">
        <v>3.05</v>
      </c>
      <c r="E2990" s="15"/>
      <c r="F2990" s="15"/>
      <c r="G2990" s="36" t="str">
        <f>TEXT(UsageTable[[#This Row],[Time]],"mm-dd")</f>
        <v>02-11</v>
      </c>
      <c r="H2990" s="36" t="b" cm="1">
        <f t="array" ref="H2990">OR(WEEKDAY(UsageTable[[#This Row],[Time]])={1,7},NOT(ISERROR(VLOOKUP(DATE(YEAR(UsageTable[[#This Row],[Time]]),MONTH(UsageTable[[#This Row],[Time]]),DAY(UsageTable[[#This Row],[Time]])),Holidays[Date],1,FALSE()))))</f>
        <v>0</v>
      </c>
      <c r="I29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3.05</v>
      </c>
    </row>
    <row r="2991" spans="2:11" x14ac:dyDescent="0.3">
      <c r="B2991" s="26">
        <v>44238</v>
      </c>
      <c r="C2991" s="33">
        <v>44238.375</v>
      </c>
      <c r="D2991" s="28">
        <v>1.89</v>
      </c>
      <c r="E2991" s="15"/>
      <c r="F2991" s="15"/>
      <c r="G2991" s="36" t="str">
        <f>TEXT(UsageTable[[#This Row],[Time]],"mm-dd")</f>
        <v>02-11</v>
      </c>
      <c r="H2991" s="36" t="b" cm="1">
        <f t="array" ref="H2991">OR(WEEKDAY(UsageTable[[#This Row],[Time]])={1,7},NOT(ISERROR(VLOOKUP(DATE(YEAR(UsageTable[[#This Row],[Time]]),MONTH(UsageTable[[#This Row],[Time]]),DAY(UsageTable[[#This Row],[Time]])),Holidays[Date],1,FALSE()))))</f>
        <v>0</v>
      </c>
      <c r="I29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1.89</v>
      </c>
    </row>
    <row r="2992" spans="2:11" x14ac:dyDescent="0.3">
      <c r="B2992" s="29">
        <v>44238</v>
      </c>
      <c r="C2992" s="34">
        <v>44238.416666666664</v>
      </c>
      <c r="D2992" s="31">
        <v>2.4700000000000002</v>
      </c>
      <c r="E2992" s="15"/>
      <c r="F2992" s="15"/>
      <c r="G2992" s="36" t="str">
        <f>TEXT(UsageTable[[#This Row],[Time]],"mm-dd")</f>
        <v>02-11</v>
      </c>
      <c r="H2992" s="36" t="b" cm="1">
        <f t="array" ref="H2992">OR(WEEKDAY(UsageTable[[#This Row],[Time]])={1,7},NOT(ISERROR(VLOOKUP(DATE(YEAR(UsageTable[[#This Row],[Time]]),MONTH(UsageTable[[#This Row],[Time]]),DAY(UsageTable[[#This Row],[Time]])),Holidays[Date],1,FALSE()))))</f>
        <v>0</v>
      </c>
      <c r="I29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2.4700000000000002</v>
      </c>
    </row>
    <row r="2993" spans="2:11" x14ac:dyDescent="0.3">
      <c r="B2993" s="26">
        <v>44238</v>
      </c>
      <c r="C2993" s="33">
        <v>44238.458333333336</v>
      </c>
      <c r="D2993" s="28">
        <v>0.93</v>
      </c>
      <c r="E2993" s="15"/>
      <c r="F2993" s="15"/>
      <c r="G2993" s="36" t="str">
        <f>TEXT(UsageTable[[#This Row],[Time]],"mm-dd")</f>
        <v>02-11</v>
      </c>
      <c r="H2993" s="36" t="b" cm="1">
        <f t="array" ref="H2993">OR(WEEKDAY(UsageTable[[#This Row],[Time]])={1,7},NOT(ISERROR(VLOOKUP(DATE(YEAR(UsageTable[[#This Row],[Time]]),MONTH(UsageTable[[#This Row],[Time]]),DAY(UsageTable[[#This Row],[Time]])),Holidays[Date],1,FALSE()))))</f>
        <v>0</v>
      </c>
      <c r="I29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0.93</v>
      </c>
      <c r="K29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4" spans="2:11" x14ac:dyDescent="0.3">
      <c r="B2994" s="29">
        <v>44238</v>
      </c>
      <c r="C2994" s="34">
        <v>44238.5</v>
      </c>
      <c r="D2994" s="31">
        <v>1.05</v>
      </c>
      <c r="E2994" s="15"/>
      <c r="F2994" s="15"/>
      <c r="G2994" s="36" t="str">
        <f>TEXT(UsageTable[[#This Row],[Time]],"mm-dd")</f>
        <v>02-11</v>
      </c>
      <c r="H2994" s="36" t="b" cm="1">
        <f t="array" ref="H2994">OR(WEEKDAY(UsageTable[[#This Row],[Time]])={1,7},NOT(ISERROR(VLOOKUP(DATE(YEAR(UsageTable[[#This Row],[Time]]),MONTH(UsageTable[[#This Row],[Time]]),DAY(UsageTable[[#This Row],[Time]])),Holidays[Date],1,FALSE()))))</f>
        <v>0</v>
      </c>
      <c r="I29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1.05</v>
      </c>
      <c r="K29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5" spans="2:11" x14ac:dyDescent="0.3">
      <c r="B2995" s="26">
        <v>44238</v>
      </c>
      <c r="C2995" s="33">
        <v>44238.541666666664</v>
      </c>
      <c r="D2995" s="28">
        <v>2.72</v>
      </c>
      <c r="E2995" s="15"/>
      <c r="F2995" s="15"/>
      <c r="G2995" s="36" t="str">
        <f>TEXT(UsageTable[[#This Row],[Time]],"mm-dd")</f>
        <v>02-11</v>
      </c>
      <c r="H2995" s="36" t="b" cm="1">
        <f t="array" ref="H2995">OR(WEEKDAY(UsageTable[[#This Row],[Time]])={1,7},NOT(ISERROR(VLOOKUP(DATE(YEAR(UsageTable[[#This Row],[Time]]),MONTH(UsageTable[[#This Row],[Time]]),DAY(UsageTable[[#This Row],[Time]])),Holidays[Date],1,FALSE()))))</f>
        <v>0</v>
      </c>
      <c r="I29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2.72</v>
      </c>
      <c r="K29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6" spans="2:11" x14ac:dyDescent="0.3">
      <c r="B2996" s="29">
        <v>44238</v>
      </c>
      <c r="C2996" s="34">
        <v>44238.583333333336</v>
      </c>
      <c r="D2996" s="31">
        <v>2.59</v>
      </c>
      <c r="E2996" s="15"/>
      <c r="F2996" s="15"/>
      <c r="G2996" s="36" t="str">
        <f>TEXT(UsageTable[[#This Row],[Time]],"mm-dd")</f>
        <v>02-11</v>
      </c>
      <c r="H2996" s="36" t="b" cm="1">
        <f t="array" ref="H2996">OR(WEEKDAY(UsageTable[[#This Row],[Time]])={1,7},NOT(ISERROR(VLOOKUP(DATE(YEAR(UsageTable[[#This Row],[Time]]),MONTH(UsageTable[[#This Row],[Time]]),DAY(UsageTable[[#This Row],[Time]])),Holidays[Date],1,FALSE()))))</f>
        <v>0</v>
      </c>
      <c r="I29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2.59</v>
      </c>
      <c r="K29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7" spans="2:11" x14ac:dyDescent="0.3">
      <c r="B2997" s="26">
        <v>44238</v>
      </c>
      <c r="C2997" s="33">
        <v>44238.625</v>
      </c>
      <c r="D2997" s="28">
        <v>2.4300000000000002</v>
      </c>
      <c r="E2997" s="15"/>
      <c r="F2997" s="15"/>
      <c r="G2997" s="36" t="str">
        <f>TEXT(UsageTable[[#This Row],[Time]],"mm-dd")</f>
        <v>02-11</v>
      </c>
      <c r="H2997" s="36" t="b" cm="1">
        <f t="array" ref="H2997">OR(WEEKDAY(UsageTable[[#This Row],[Time]])={1,7},NOT(ISERROR(VLOOKUP(DATE(YEAR(UsageTable[[#This Row],[Time]]),MONTH(UsageTable[[#This Row],[Time]]),DAY(UsageTable[[#This Row],[Time]])),Holidays[Date],1,FALSE()))))</f>
        <v>0</v>
      </c>
      <c r="I29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2.4300000000000002</v>
      </c>
      <c r="K29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8" spans="2:11" x14ac:dyDescent="0.3">
      <c r="B2998" s="29">
        <v>44238</v>
      </c>
      <c r="C2998" s="34">
        <v>44238.666666666664</v>
      </c>
      <c r="D2998" s="31">
        <v>2.79</v>
      </c>
      <c r="E2998" s="15"/>
      <c r="F2998" s="15"/>
      <c r="G2998" s="36" t="str">
        <f>TEXT(UsageTable[[#This Row],[Time]],"mm-dd")</f>
        <v>02-11</v>
      </c>
      <c r="H2998" s="36" t="b" cm="1">
        <f t="array" ref="H2998">OR(WEEKDAY(UsageTable[[#This Row],[Time]])={1,7},NOT(ISERROR(VLOOKUP(DATE(YEAR(UsageTable[[#This Row],[Time]]),MONTH(UsageTable[[#This Row],[Time]]),DAY(UsageTable[[#This Row],[Time]])),Holidays[Date],1,FALSE()))))</f>
        <v>0</v>
      </c>
      <c r="I29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2.79</v>
      </c>
      <c r="K29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2999" spans="2:11" x14ac:dyDescent="0.3">
      <c r="B2999" s="26">
        <v>44238</v>
      </c>
      <c r="C2999" s="33">
        <v>44238.708333333336</v>
      </c>
      <c r="D2999" s="28">
        <v>2.4700000000000002</v>
      </c>
      <c r="E2999" s="15"/>
      <c r="F2999" s="15"/>
      <c r="G2999" s="36" t="str">
        <f>TEXT(UsageTable[[#This Row],[Time]],"mm-dd")</f>
        <v>02-11</v>
      </c>
      <c r="H2999" s="36" t="b" cm="1">
        <f t="array" ref="H2999">OR(WEEKDAY(UsageTable[[#This Row],[Time]])={1,7},NOT(ISERROR(VLOOKUP(DATE(YEAR(UsageTable[[#This Row],[Time]]),MONTH(UsageTable[[#This Row],[Time]]),DAY(UsageTable[[#This Row],[Time]])),Holidays[Date],1,FALSE()))))</f>
        <v>0</v>
      </c>
      <c r="I29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29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29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2.4700000000000002</v>
      </c>
    </row>
    <row r="3000" spans="2:11" x14ac:dyDescent="0.3">
      <c r="B3000" s="29">
        <v>44238</v>
      </c>
      <c r="C3000" s="34">
        <v>44238.75</v>
      </c>
      <c r="D3000" s="31">
        <v>2.25</v>
      </c>
      <c r="E3000" s="15"/>
      <c r="F3000" s="15"/>
      <c r="G3000" s="36" t="str">
        <f>TEXT(UsageTable[[#This Row],[Time]],"mm-dd")</f>
        <v>02-11</v>
      </c>
      <c r="H3000" s="36" t="b" cm="1">
        <f t="array" ref="H3000">OR(WEEKDAY(UsageTable[[#This Row],[Time]])={1,7},NOT(ISERROR(VLOOKUP(DATE(YEAR(UsageTable[[#This Row],[Time]]),MONTH(UsageTable[[#This Row],[Time]]),DAY(UsageTable[[#This Row],[Time]])),Holidays[Date],1,FALSE()))))</f>
        <v>0</v>
      </c>
      <c r="I30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v>
      </c>
    </row>
    <row r="3001" spans="2:11" x14ac:dyDescent="0.3">
      <c r="B3001" s="26">
        <v>44238</v>
      </c>
      <c r="C3001" s="33">
        <v>44238.791666666664</v>
      </c>
      <c r="D3001" s="28">
        <v>1.1399999999999999</v>
      </c>
      <c r="E3001" s="15"/>
      <c r="F3001" s="15"/>
      <c r="G3001" s="36" t="str">
        <f>TEXT(UsageTable[[#This Row],[Time]],"mm-dd")</f>
        <v>02-11</v>
      </c>
      <c r="H3001" s="36" t="b" cm="1">
        <f t="array" ref="H3001">OR(WEEKDAY(UsageTable[[#This Row],[Time]])={1,7},NOT(ISERROR(VLOOKUP(DATE(YEAR(UsageTable[[#This Row],[Time]]),MONTH(UsageTable[[#This Row],[Time]]),DAY(UsageTable[[#This Row],[Time]])),Holidays[Date],1,FALSE()))))</f>
        <v>0</v>
      </c>
      <c r="I30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30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2" spans="2:11" x14ac:dyDescent="0.3">
      <c r="B3002" s="29">
        <v>44238</v>
      </c>
      <c r="C3002" s="34">
        <v>44238.833333333336</v>
      </c>
      <c r="D3002" s="31">
        <v>1.06</v>
      </c>
      <c r="E3002" s="15"/>
      <c r="F3002" s="15"/>
      <c r="G3002" s="36" t="str">
        <f>TEXT(UsageTable[[#This Row],[Time]],"mm-dd")</f>
        <v>02-11</v>
      </c>
      <c r="H3002" s="36" t="b" cm="1">
        <f t="array" ref="H3002">OR(WEEKDAY(UsageTable[[#This Row],[Time]])={1,7},NOT(ISERROR(VLOOKUP(DATE(YEAR(UsageTable[[#This Row],[Time]]),MONTH(UsageTable[[#This Row],[Time]]),DAY(UsageTable[[#This Row],[Time]])),Holidays[Date],1,FALSE()))))</f>
        <v>0</v>
      </c>
      <c r="I30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0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3" spans="2:11" x14ac:dyDescent="0.3">
      <c r="B3003" s="26">
        <v>44238</v>
      </c>
      <c r="C3003" s="33">
        <v>44238.875</v>
      </c>
      <c r="D3003" s="28">
        <v>2.72</v>
      </c>
      <c r="E3003" s="15"/>
      <c r="F3003" s="15"/>
      <c r="G3003" s="36" t="str">
        <f>TEXT(UsageTable[[#This Row],[Time]],"mm-dd")</f>
        <v>02-11</v>
      </c>
      <c r="H3003" s="36" t="b" cm="1">
        <f t="array" ref="H3003">OR(WEEKDAY(UsageTable[[#This Row],[Time]])={1,7},NOT(ISERROR(VLOOKUP(DATE(YEAR(UsageTable[[#This Row],[Time]]),MONTH(UsageTable[[#This Row],[Time]]),DAY(UsageTable[[#This Row],[Time]])),Holidays[Date],1,FALSE()))))</f>
        <v>0</v>
      </c>
      <c r="I30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2.72</v>
      </c>
      <c r="J30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4" spans="2:11" x14ac:dyDescent="0.3">
      <c r="B3004" s="29">
        <v>44238</v>
      </c>
      <c r="C3004" s="34">
        <v>44238.916666666664</v>
      </c>
      <c r="D3004" s="31">
        <v>1.8</v>
      </c>
      <c r="E3004" s="15"/>
      <c r="F3004" s="15"/>
      <c r="G3004" s="36" t="str">
        <f>TEXT(UsageTable[[#This Row],[Time]],"mm-dd")</f>
        <v>02-11</v>
      </c>
      <c r="H3004" s="36" t="b" cm="1">
        <f t="array" ref="H3004">OR(WEEKDAY(UsageTable[[#This Row],[Time]])={1,7},NOT(ISERROR(VLOOKUP(DATE(YEAR(UsageTable[[#This Row],[Time]]),MONTH(UsageTable[[#This Row],[Time]]),DAY(UsageTable[[#This Row],[Time]])),Holidays[Date],1,FALSE()))))</f>
        <v>0</v>
      </c>
      <c r="I30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v>
      </c>
      <c r="J30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5" spans="2:11" x14ac:dyDescent="0.3">
      <c r="B3005" s="26">
        <v>44238</v>
      </c>
      <c r="C3005" s="33">
        <v>44238.958333333336</v>
      </c>
      <c r="D3005" s="28">
        <v>2.86</v>
      </c>
      <c r="E3005" s="15"/>
      <c r="F3005" s="15"/>
      <c r="G3005" s="36" t="str">
        <f>TEXT(UsageTable[[#This Row],[Time]],"mm-dd")</f>
        <v>02-11</v>
      </c>
      <c r="H3005" s="36" t="b" cm="1">
        <f t="array" ref="H3005">OR(WEEKDAY(UsageTable[[#This Row],[Time]])={1,7},NOT(ISERROR(VLOOKUP(DATE(YEAR(UsageTable[[#This Row],[Time]]),MONTH(UsageTable[[#This Row],[Time]]),DAY(UsageTable[[#This Row],[Time]])),Holidays[Date],1,FALSE()))))</f>
        <v>0</v>
      </c>
      <c r="I30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2.86</v>
      </c>
      <c r="J30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6" spans="2:11" x14ac:dyDescent="0.3">
      <c r="B3006" s="29">
        <v>44239</v>
      </c>
      <c r="C3006" s="34">
        <v>44239</v>
      </c>
      <c r="D3006" s="31">
        <v>4.83</v>
      </c>
      <c r="E3006" s="15"/>
      <c r="F3006" s="15"/>
      <c r="G3006" s="36" t="str">
        <f>TEXT(UsageTable[[#This Row],[Time]],"mm-dd")</f>
        <v>02-12</v>
      </c>
      <c r="H3006" s="36" t="b" cm="1">
        <f t="array" ref="H3006">OR(WEEKDAY(UsageTable[[#This Row],[Time]])={1,7},NOT(ISERROR(VLOOKUP(DATE(YEAR(UsageTable[[#This Row],[Time]]),MONTH(UsageTable[[#This Row],[Time]]),DAY(UsageTable[[#This Row],[Time]])),Holidays[Date],1,FALSE()))))</f>
        <v>0</v>
      </c>
      <c r="I30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4.83</v>
      </c>
      <c r="J30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7" spans="2:11" x14ac:dyDescent="0.3">
      <c r="B3007" s="26">
        <v>44239</v>
      </c>
      <c r="C3007" s="33">
        <v>44239.041666666664</v>
      </c>
      <c r="D3007" s="28">
        <v>1.59</v>
      </c>
      <c r="E3007" s="15"/>
      <c r="F3007" s="15"/>
      <c r="G3007" s="36" t="str">
        <f>TEXT(UsageTable[[#This Row],[Time]],"mm-dd")</f>
        <v>02-12</v>
      </c>
      <c r="H3007" s="36" t="b" cm="1">
        <f t="array" ref="H3007">OR(WEEKDAY(UsageTable[[#This Row],[Time]])={1,7},NOT(ISERROR(VLOOKUP(DATE(YEAR(UsageTable[[#This Row],[Time]]),MONTH(UsageTable[[#This Row],[Time]]),DAY(UsageTable[[#This Row],[Time]])),Holidays[Date],1,FALSE()))))</f>
        <v>0</v>
      </c>
      <c r="I30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30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8" spans="2:11" x14ac:dyDescent="0.3">
      <c r="B3008" s="29">
        <v>44239</v>
      </c>
      <c r="C3008" s="34">
        <v>44239.083333333336</v>
      </c>
      <c r="D3008" s="31">
        <v>0.33</v>
      </c>
      <c r="E3008" s="15"/>
      <c r="F3008" s="15"/>
      <c r="G3008" s="36" t="str">
        <f>TEXT(UsageTable[[#This Row],[Time]],"mm-dd")</f>
        <v>02-12</v>
      </c>
      <c r="H3008" s="36" t="b" cm="1">
        <f t="array" ref="H3008">OR(WEEKDAY(UsageTable[[#This Row],[Time]])={1,7},NOT(ISERROR(VLOOKUP(DATE(YEAR(UsageTable[[#This Row],[Time]]),MONTH(UsageTable[[#This Row],[Time]]),DAY(UsageTable[[#This Row],[Time]])),Holidays[Date],1,FALSE()))))</f>
        <v>0</v>
      </c>
      <c r="I30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0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09" spans="2:11" x14ac:dyDescent="0.3">
      <c r="B3009" s="26">
        <v>44239</v>
      </c>
      <c r="C3009" s="33">
        <v>44239.125</v>
      </c>
      <c r="D3009" s="28">
        <v>0.7</v>
      </c>
      <c r="E3009" s="15"/>
      <c r="F3009" s="15"/>
      <c r="G3009" s="36" t="str">
        <f>TEXT(UsageTable[[#This Row],[Time]],"mm-dd")</f>
        <v>02-12</v>
      </c>
      <c r="H3009" s="36" t="b" cm="1">
        <f t="array" ref="H3009">OR(WEEKDAY(UsageTable[[#This Row],[Time]])={1,7},NOT(ISERROR(VLOOKUP(DATE(YEAR(UsageTable[[#This Row],[Time]]),MONTH(UsageTable[[#This Row],[Time]]),DAY(UsageTable[[#This Row],[Time]])),Holidays[Date],1,FALSE()))))</f>
        <v>0</v>
      </c>
      <c r="I30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30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0" spans="2:11" x14ac:dyDescent="0.3">
      <c r="B3010" s="29">
        <v>44239</v>
      </c>
      <c r="C3010" s="34">
        <v>44239.166666666664</v>
      </c>
      <c r="D3010" s="31">
        <v>0.36</v>
      </c>
      <c r="E3010" s="15"/>
      <c r="F3010" s="15"/>
      <c r="G3010" s="36" t="str">
        <f>TEXT(UsageTable[[#This Row],[Time]],"mm-dd")</f>
        <v>02-12</v>
      </c>
      <c r="H3010" s="36" t="b" cm="1">
        <f t="array" ref="H3010">OR(WEEKDAY(UsageTable[[#This Row],[Time]])={1,7},NOT(ISERROR(VLOOKUP(DATE(YEAR(UsageTable[[#This Row],[Time]]),MONTH(UsageTable[[#This Row],[Time]]),DAY(UsageTable[[#This Row],[Time]])),Holidays[Date],1,FALSE()))))</f>
        <v>0</v>
      </c>
      <c r="I30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0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1" spans="2:11" x14ac:dyDescent="0.3">
      <c r="B3011" s="26">
        <v>44239</v>
      </c>
      <c r="C3011" s="33">
        <v>44239.208333333336</v>
      </c>
      <c r="D3011" s="28">
        <v>2.38</v>
      </c>
      <c r="E3011" s="15"/>
      <c r="F3011" s="15"/>
      <c r="G3011" s="36" t="str">
        <f>TEXT(UsageTable[[#This Row],[Time]],"mm-dd")</f>
        <v>02-12</v>
      </c>
      <c r="H3011" s="36" t="b" cm="1">
        <f t="array" ref="H3011">OR(WEEKDAY(UsageTable[[#This Row],[Time]])={1,7},NOT(ISERROR(VLOOKUP(DATE(YEAR(UsageTable[[#This Row],[Time]]),MONTH(UsageTable[[#This Row],[Time]]),DAY(UsageTable[[#This Row],[Time]])),Holidays[Date],1,FALSE()))))</f>
        <v>0</v>
      </c>
      <c r="I30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2.38</v>
      </c>
      <c r="J30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2" spans="2:11" x14ac:dyDescent="0.3">
      <c r="B3012" s="29">
        <v>44239</v>
      </c>
      <c r="C3012" s="34">
        <v>44239.25</v>
      </c>
      <c r="D3012" s="31">
        <v>1.55</v>
      </c>
      <c r="E3012" s="15"/>
      <c r="F3012" s="15"/>
      <c r="G3012" s="36" t="str">
        <f>TEXT(UsageTable[[#This Row],[Time]],"mm-dd")</f>
        <v>02-12</v>
      </c>
      <c r="H3012" s="36" t="b" cm="1">
        <f t="array" ref="H3012">OR(WEEKDAY(UsageTable[[#This Row],[Time]])={1,7},NOT(ISERROR(VLOOKUP(DATE(YEAR(UsageTable[[#This Row],[Time]]),MONTH(UsageTable[[#This Row],[Time]]),DAY(UsageTable[[#This Row],[Time]])),Holidays[Date],1,FALSE()))))</f>
        <v>0</v>
      </c>
      <c r="I30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30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3" spans="2:11" x14ac:dyDescent="0.3">
      <c r="B3013" s="26">
        <v>44239</v>
      </c>
      <c r="C3013" s="33">
        <v>44239.291666666664</v>
      </c>
      <c r="D3013" s="28">
        <v>1.71</v>
      </c>
      <c r="E3013" s="15"/>
      <c r="F3013" s="15"/>
      <c r="G3013" s="36" t="str">
        <f>TEXT(UsageTable[[#This Row],[Time]],"mm-dd")</f>
        <v>02-12</v>
      </c>
      <c r="H3013" s="36" t="b" cm="1">
        <f t="array" ref="H3013">OR(WEEKDAY(UsageTable[[#This Row],[Time]])={1,7},NOT(ISERROR(VLOOKUP(DATE(YEAR(UsageTable[[#This Row],[Time]]),MONTH(UsageTable[[#This Row],[Time]]),DAY(UsageTable[[#This Row],[Time]])),Holidays[Date],1,FALSE()))))</f>
        <v>0</v>
      </c>
      <c r="I30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3014" spans="2:11" x14ac:dyDescent="0.3">
      <c r="B3014" s="29">
        <v>44239</v>
      </c>
      <c r="C3014" s="34">
        <v>44239.333333333336</v>
      </c>
      <c r="D3014" s="31">
        <v>3.6</v>
      </c>
      <c r="E3014" s="15"/>
      <c r="F3014" s="15"/>
      <c r="G3014" s="36" t="str">
        <f>TEXT(UsageTable[[#This Row],[Time]],"mm-dd")</f>
        <v>02-12</v>
      </c>
      <c r="H3014" s="36" t="b" cm="1">
        <f t="array" ref="H3014">OR(WEEKDAY(UsageTable[[#This Row],[Time]])={1,7},NOT(ISERROR(VLOOKUP(DATE(YEAR(UsageTable[[#This Row],[Time]]),MONTH(UsageTable[[#This Row],[Time]]),DAY(UsageTable[[#This Row],[Time]])),Holidays[Date],1,FALSE()))))</f>
        <v>0</v>
      </c>
      <c r="I30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v>
      </c>
    </row>
    <row r="3015" spans="2:11" x14ac:dyDescent="0.3">
      <c r="B3015" s="26">
        <v>44239</v>
      </c>
      <c r="C3015" s="33">
        <v>44239.375</v>
      </c>
      <c r="D3015" s="28">
        <v>3.6</v>
      </c>
      <c r="E3015" s="15"/>
      <c r="F3015" s="15"/>
      <c r="G3015" s="36" t="str">
        <f>TEXT(UsageTable[[#This Row],[Time]],"mm-dd")</f>
        <v>02-12</v>
      </c>
      <c r="H3015" s="36" t="b" cm="1">
        <f t="array" ref="H3015">OR(WEEKDAY(UsageTable[[#This Row],[Time]])={1,7},NOT(ISERROR(VLOOKUP(DATE(YEAR(UsageTable[[#This Row],[Time]]),MONTH(UsageTable[[#This Row],[Time]]),DAY(UsageTable[[#This Row],[Time]])),Holidays[Date],1,FALSE()))))</f>
        <v>0</v>
      </c>
      <c r="I30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v>
      </c>
    </row>
    <row r="3016" spans="2:11" x14ac:dyDescent="0.3">
      <c r="B3016" s="29">
        <v>44239</v>
      </c>
      <c r="C3016" s="34">
        <v>44239.416666666664</v>
      </c>
      <c r="D3016" s="31">
        <v>2.89</v>
      </c>
      <c r="E3016" s="15"/>
      <c r="F3016" s="15"/>
      <c r="G3016" s="36" t="str">
        <f>TEXT(UsageTable[[#This Row],[Time]],"mm-dd")</f>
        <v>02-12</v>
      </c>
      <c r="H3016" s="36" t="b" cm="1">
        <f t="array" ref="H3016">OR(WEEKDAY(UsageTable[[#This Row],[Time]])={1,7},NOT(ISERROR(VLOOKUP(DATE(YEAR(UsageTable[[#This Row],[Time]]),MONTH(UsageTable[[#This Row],[Time]]),DAY(UsageTable[[#This Row],[Time]])),Holidays[Date],1,FALSE()))))</f>
        <v>0</v>
      </c>
      <c r="I30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2.89</v>
      </c>
    </row>
    <row r="3017" spans="2:11" x14ac:dyDescent="0.3">
      <c r="B3017" s="26">
        <v>44239</v>
      </c>
      <c r="C3017" s="33">
        <v>44239.458333333336</v>
      </c>
      <c r="D3017" s="28">
        <v>2.31</v>
      </c>
      <c r="E3017" s="15"/>
      <c r="F3017" s="15"/>
      <c r="G3017" s="36" t="str">
        <f>TEXT(UsageTable[[#This Row],[Time]],"mm-dd")</f>
        <v>02-12</v>
      </c>
      <c r="H3017" s="36" t="b" cm="1">
        <f t="array" ref="H3017">OR(WEEKDAY(UsageTable[[#This Row],[Time]])={1,7},NOT(ISERROR(VLOOKUP(DATE(YEAR(UsageTable[[#This Row],[Time]]),MONTH(UsageTable[[#This Row],[Time]]),DAY(UsageTable[[#This Row],[Time]])),Holidays[Date],1,FALSE()))))</f>
        <v>0</v>
      </c>
      <c r="I30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v>
      </c>
      <c r="K30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8" spans="2:11" x14ac:dyDescent="0.3">
      <c r="B3018" s="29">
        <v>44239</v>
      </c>
      <c r="C3018" s="34">
        <v>44239.5</v>
      </c>
      <c r="D3018" s="31">
        <v>1.68</v>
      </c>
      <c r="E3018" s="15"/>
      <c r="F3018" s="15"/>
      <c r="G3018" s="36" t="str">
        <f>TEXT(UsageTable[[#This Row],[Time]],"mm-dd")</f>
        <v>02-12</v>
      </c>
      <c r="H3018" s="36" t="b" cm="1">
        <f t="array" ref="H3018">OR(WEEKDAY(UsageTable[[#This Row],[Time]])={1,7},NOT(ISERROR(VLOOKUP(DATE(YEAR(UsageTable[[#This Row],[Time]]),MONTH(UsageTable[[#This Row],[Time]]),DAY(UsageTable[[#This Row],[Time]])),Holidays[Date],1,FALSE()))))</f>
        <v>0</v>
      </c>
      <c r="I30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1.68</v>
      </c>
      <c r="K30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19" spans="2:11" x14ac:dyDescent="0.3">
      <c r="B3019" s="26">
        <v>44239</v>
      </c>
      <c r="C3019" s="33">
        <v>44239.541666666664</v>
      </c>
      <c r="D3019" s="28">
        <v>2.25</v>
      </c>
      <c r="E3019" s="15"/>
      <c r="F3019" s="15"/>
      <c r="G3019" s="36" t="str">
        <f>TEXT(UsageTable[[#This Row],[Time]],"mm-dd")</f>
        <v>02-12</v>
      </c>
      <c r="H3019" s="36" t="b" cm="1">
        <f t="array" ref="H3019">OR(WEEKDAY(UsageTable[[#This Row],[Time]])={1,7},NOT(ISERROR(VLOOKUP(DATE(YEAR(UsageTable[[#This Row],[Time]]),MONTH(UsageTable[[#This Row],[Time]]),DAY(UsageTable[[#This Row],[Time]])),Holidays[Date],1,FALSE()))))</f>
        <v>0</v>
      </c>
      <c r="I30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2.25</v>
      </c>
      <c r="K30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0" spans="2:11" x14ac:dyDescent="0.3">
      <c r="B3020" s="29">
        <v>44239</v>
      </c>
      <c r="C3020" s="34">
        <v>44239.583333333336</v>
      </c>
      <c r="D3020" s="31">
        <v>1.87</v>
      </c>
      <c r="E3020" s="15"/>
      <c r="F3020" s="15"/>
      <c r="G3020" s="36" t="str">
        <f>TEXT(UsageTable[[#This Row],[Time]],"mm-dd")</f>
        <v>02-12</v>
      </c>
      <c r="H3020" s="36" t="b" cm="1">
        <f t="array" ref="H3020">OR(WEEKDAY(UsageTable[[#This Row],[Time]])={1,7},NOT(ISERROR(VLOOKUP(DATE(YEAR(UsageTable[[#This Row],[Time]]),MONTH(UsageTable[[#This Row],[Time]]),DAY(UsageTable[[#This Row],[Time]])),Holidays[Date],1,FALSE()))))</f>
        <v>0</v>
      </c>
      <c r="I30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1.87</v>
      </c>
      <c r="K30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1" spans="2:11" x14ac:dyDescent="0.3">
      <c r="B3021" s="26">
        <v>44239</v>
      </c>
      <c r="C3021" s="33">
        <v>44239.625</v>
      </c>
      <c r="D3021" s="28">
        <v>1.25</v>
      </c>
      <c r="E3021" s="15"/>
      <c r="F3021" s="15"/>
      <c r="G3021" s="36" t="str">
        <f>TEXT(UsageTable[[#This Row],[Time]],"mm-dd")</f>
        <v>02-12</v>
      </c>
      <c r="H3021" s="36" t="b" cm="1">
        <f t="array" ref="H3021">OR(WEEKDAY(UsageTable[[#This Row],[Time]])={1,7},NOT(ISERROR(VLOOKUP(DATE(YEAR(UsageTable[[#This Row],[Time]]),MONTH(UsageTable[[#This Row],[Time]]),DAY(UsageTable[[#This Row],[Time]])),Holidays[Date],1,FALSE()))))</f>
        <v>0</v>
      </c>
      <c r="I30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1.25</v>
      </c>
      <c r="K30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2" spans="2:11" x14ac:dyDescent="0.3">
      <c r="B3022" s="29">
        <v>44239</v>
      </c>
      <c r="C3022" s="34">
        <v>44239.666666666664</v>
      </c>
      <c r="D3022" s="31">
        <v>2.65</v>
      </c>
      <c r="E3022" s="15"/>
      <c r="F3022" s="15"/>
      <c r="G3022" s="36" t="str">
        <f>TEXT(UsageTable[[#This Row],[Time]],"mm-dd")</f>
        <v>02-12</v>
      </c>
      <c r="H3022" s="36" t="b" cm="1">
        <f t="array" ref="H3022">OR(WEEKDAY(UsageTable[[#This Row],[Time]])={1,7},NOT(ISERROR(VLOOKUP(DATE(YEAR(UsageTable[[#This Row],[Time]]),MONTH(UsageTable[[#This Row],[Time]]),DAY(UsageTable[[#This Row],[Time]])),Holidays[Date],1,FALSE()))))</f>
        <v>0</v>
      </c>
      <c r="I30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2.65</v>
      </c>
      <c r="K30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3" spans="2:11" x14ac:dyDescent="0.3">
      <c r="B3023" s="26">
        <v>44239</v>
      </c>
      <c r="C3023" s="33">
        <v>44239.708333333336</v>
      </c>
      <c r="D3023" s="28">
        <v>3.73</v>
      </c>
      <c r="E3023" s="15"/>
      <c r="F3023" s="15"/>
      <c r="G3023" s="36" t="str">
        <f>TEXT(UsageTable[[#This Row],[Time]],"mm-dd")</f>
        <v>02-12</v>
      </c>
      <c r="H3023" s="36" t="b" cm="1">
        <f t="array" ref="H3023">OR(WEEKDAY(UsageTable[[#This Row],[Time]])={1,7},NOT(ISERROR(VLOOKUP(DATE(YEAR(UsageTable[[#This Row],[Time]]),MONTH(UsageTable[[#This Row],[Time]]),DAY(UsageTable[[#This Row],[Time]])),Holidays[Date],1,FALSE()))))</f>
        <v>0</v>
      </c>
      <c r="I30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3.73</v>
      </c>
    </row>
    <row r="3024" spans="2:11" x14ac:dyDescent="0.3">
      <c r="B3024" s="29">
        <v>44239</v>
      </c>
      <c r="C3024" s="34">
        <v>44239.75</v>
      </c>
      <c r="D3024" s="31">
        <v>2.4300000000000002</v>
      </c>
      <c r="E3024" s="15"/>
      <c r="F3024" s="15"/>
      <c r="G3024" s="36" t="str">
        <f>TEXT(UsageTable[[#This Row],[Time]],"mm-dd")</f>
        <v>02-12</v>
      </c>
      <c r="H3024" s="36" t="b" cm="1">
        <f t="array" ref="H3024">OR(WEEKDAY(UsageTable[[#This Row],[Time]])={1,7},NOT(ISERROR(VLOOKUP(DATE(YEAR(UsageTable[[#This Row],[Time]]),MONTH(UsageTable[[#This Row],[Time]]),DAY(UsageTable[[#This Row],[Time]])),Holidays[Date],1,FALSE()))))</f>
        <v>0</v>
      </c>
      <c r="I30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0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2.4300000000000002</v>
      </c>
    </row>
    <row r="3025" spans="2:11" x14ac:dyDescent="0.3">
      <c r="B3025" s="26">
        <v>44239</v>
      </c>
      <c r="C3025" s="33">
        <v>44239.791666666664</v>
      </c>
      <c r="D3025" s="28">
        <v>2.5499999999999998</v>
      </c>
      <c r="E3025" s="15"/>
      <c r="F3025" s="15"/>
      <c r="G3025" s="36" t="str">
        <f>TEXT(UsageTable[[#This Row],[Time]],"mm-dd")</f>
        <v>02-12</v>
      </c>
      <c r="H3025" s="36" t="b" cm="1">
        <f t="array" ref="H3025">OR(WEEKDAY(UsageTable[[#This Row],[Time]])={1,7},NOT(ISERROR(VLOOKUP(DATE(YEAR(UsageTable[[#This Row],[Time]]),MONTH(UsageTable[[#This Row],[Time]]),DAY(UsageTable[[#This Row],[Time]])),Holidays[Date],1,FALSE()))))</f>
        <v>0</v>
      </c>
      <c r="I30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2.5499999999999998</v>
      </c>
      <c r="J30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6" spans="2:11" x14ac:dyDescent="0.3">
      <c r="B3026" s="29">
        <v>44239</v>
      </c>
      <c r="C3026" s="34">
        <v>44239.833333333336</v>
      </c>
      <c r="D3026" s="31">
        <v>2.19</v>
      </c>
      <c r="E3026" s="15"/>
      <c r="F3026" s="15"/>
      <c r="G3026" s="36" t="str">
        <f>TEXT(UsageTable[[#This Row],[Time]],"mm-dd")</f>
        <v>02-12</v>
      </c>
      <c r="H3026" s="36" t="b" cm="1">
        <f t="array" ref="H3026">OR(WEEKDAY(UsageTable[[#This Row],[Time]])={1,7},NOT(ISERROR(VLOOKUP(DATE(YEAR(UsageTable[[#This Row],[Time]]),MONTH(UsageTable[[#This Row],[Time]]),DAY(UsageTable[[#This Row],[Time]])),Holidays[Date],1,FALSE()))))</f>
        <v>0</v>
      </c>
      <c r="I30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30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7" spans="2:11" x14ac:dyDescent="0.3">
      <c r="B3027" s="26">
        <v>44239</v>
      </c>
      <c r="C3027" s="33">
        <v>44239.875</v>
      </c>
      <c r="D3027" s="28">
        <v>0.78</v>
      </c>
      <c r="E3027" s="15"/>
      <c r="F3027" s="15"/>
      <c r="G3027" s="36" t="str">
        <f>TEXT(UsageTable[[#This Row],[Time]],"mm-dd")</f>
        <v>02-12</v>
      </c>
      <c r="H3027" s="36" t="b" cm="1">
        <f t="array" ref="H3027">OR(WEEKDAY(UsageTable[[#This Row],[Time]])={1,7},NOT(ISERROR(VLOOKUP(DATE(YEAR(UsageTable[[#This Row],[Time]]),MONTH(UsageTable[[#This Row],[Time]]),DAY(UsageTable[[#This Row],[Time]])),Holidays[Date],1,FALSE()))))</f>
        <v>0</v>
      </c>
      <c r="I30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30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8" spans="2:11" x14ac:dyDescent="0.3">
      <c r="B3028" s="29">
        <v>44239</v>
      </c>
      <c r="C3028" s="34">
        <v>44239.916666666664</v>
      </c>
      <c r="D3028" s="31">
        <v>0.68</v>
      </c>
      <c r="E3028" s="15"/>
      <c r="F3028" s="15"/>
      <c r="G3028" s="36" t="str">
        <f>TEXT(UsageTable[[#This Row],[Time]],"mm-dd")</f>
        <v>02-12</v>
      </c>
      <c r="H3028" s="36" t="b" cm="1">
        <f t="array" ref="H3028">OR(WEEKDAY(UsageTable[[#This Row],[Time]])={1,7},NOT(ISERROR(VLOOKUP(DATE(YEAR(UsageTable[[#This Row],[Time]]),MONTH(UsageTable[[#This Row],[Time]]),DAY(UsageTable[[#This Row],[Time]])),Holidays[Date],1,FALSE()))))</f>
        <v>0</v>
      </c>
      <c r="I30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30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29" spans="2:11" x14ac:dyDescent="0.3">
      <c r="B3029" s="26">
        <v>44239</v>
      </c>
      <c r="C3029" s="33">
        <v>44239.958333333336</v>
      </c>
      <c r="D3029" s="28">
        <v>3.32</v>
      </c>
      <c r="E3029" s="15"/>
      <c r="F3029" s="15"/>
      <c r="G3029" s="36" t="str">
        <f>TEXT(UsageTable[[#This Row],[Time]],"mm-dd")</f>
        <v>02-12</v>
      </c>
      <c r="H3029" s="36" t="b" cm="1">
        <f t="array" ref="H3029">OR(WEEKDAY(UsageTable[[#This Row],[Time]])={1,7},NOT(ISERROR(VLOOKUP(DATE(YEAR(UsageTable[[#This Row],[Time]]),MONTH(UsageTable[[#This Row],[Time]]),DAY(UsageTable[[#This Row],[Time]])),Holidays[Date],1,FALSE()))))</f>
        <v>0</v>
      </c>
      <c r="I30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3.32</v>
      </c>
      <c r="J30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0" spans="2:11" x14ac:dyDescent="0.3">
      <c r="B3030" s="29">
        <v>44240</v>
      </c>
      <c r="C3030" s="34">
        <v>44240</v>
      </c>
      <c r="D3030" s="31">
        <v>5.69</v>
      </c>
      <c r="E3030" s="15"/>
      <c r="F3030" s="15"/>
      <c r="G3030" s="36" t="str">
        <f>TEXT(UsageTable[[#This Row],[Time]],"mm-dd")</f>
        <v>02-13</v>
      </c>
      <c r="H3030" s="36" t="b" cm="1">
        <f t="array" ref="H3030">OR(WEEKDAY(UsageTable[[#This Row],[Time]])={1,7},NOT(ISERROR(VLOOKUP(DATE(YEAR(UsageTable[[#This Row],[Time]]),MONTH(UsageTable[[#This Row],[Time]]),DAY(UsageTable[[#This Row],[Time]])),Holidays[Date],1,FALSE()))))</f>
        <v>1</v>
      </c>
      <c r="I30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5.69</v>
      </c>
      <c r="J30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1" spans="2:11" x14ac:dyDescent="0.3">
      <c r="B3031" s="26">
        <v>44240</v>
      </c>
      <c r="C3031" s="33">
        <v>44240.041666666664</v>
      </c>
      <c r="D3031" s="28">
        <v>3.27</v>
      </c>
      <c r="E3031" s="15"/>
      <c r="F3031" s="15"/>
      <c r="G3031" s="36" t="str">
        <f>TEXT(UsageTable[[#This Row],[Time]],"mm-dd")</f>
        <v>02-13</v>
      </c>
      <c r="H3031" s="36" t="b" cm="1">
        <f t="array" ref="H3031">OR(WEEKDAY(UsageTable[[#This Row],[Time]])={1,7},NOT(ISERROR(VLOOKUP(DATE(YEAR(UsageTable[[#This Row],[Time]]),MONTH(UsageTable[[#This Row],[Time]]),DAY(UsageTable[[#This Row],[Time]])),Holidays[Date],1,FALSE()))))</f>
        <v>1</v>
      </c>
      <c r="I30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3.27</v>
      </c>
      <c r="J30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2" spans="2:11" x14ac:dyDescent="0.3">
      <c r="B3032" s="29">
        <v>44240</v>
      </c>
      <c r="C3032" s="34">
        <v>44240.083333333336</v>
      </c>
      <c r="D3032" s="31">
        <v>0.33</v>
      </c>
      <c r="E3032" s="15"/>
      <c r="F3032" s="15"/>
      <c r="G3032" s="36" t="str">
        <f>TEXT(UsageTable[[#This Row],[Time]],"mm-dd")</f>
        <v>02-13</v>
      </c>
      <c r="H3032" s="36" t="b" cm="1">
        <f t="array" ref="H3032">OR(WEEKDAY(UsageTable[[#This Row],[Time]])={1,7},NOT(ISERROR(VLOOKUP(DATE(YEAR(UsageTable[[#This Row],[Time]]),MONTH(UsageTable[[#This Row],[Time]]),DAY(UsageTable[[#This Row],[Time]])),Holidays[Date],1,FALSE()))))</f>
        <v>1</v>
      </c>
      <c r="I30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0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3" spans="2:11" x14ac:dyDescent="0.3">
      <c r="B3033" s="26">
        <v>44240</v>
      </c>
      <c r="C3033" s="33">
        <v>44240.125</v>
      </c>
      <c r="D3033" s="28">
        <v>1.1100000000000001</v>
      </c>
      <c r="E3033" s="15"/>
      <c r="F3033" s="15"/>
      <c r="G3033" s="36" t="str">
        <f>TEXT(UsageTable[[#This Row],[Time]],"mm-dd")</f>
        <v>02-13</v>
      </c>
      <c r="H3033" s="36" t="b" cm="1">
        <f t="array" ref="H3033">OR(WEEKDAY(UsageTable[[#This Row],[Time]])={1,7},NOT(ISERROR(VLOOKUP(DATE(YEAR(UsageTable[[#This Row],[Time]]),MONTH(UsageTable[[#This Row],[Time]]),DAY(UsageTable[[#This Row],[Time]])),Holidays[Date],1,FALSE()))))</f>
        <v>1</v>
      </c>
      <c r="I30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0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4" spans="2:11" x14ac:dyDescent="0.3">
      <c r="B3034" s="29">
        <v>44240</v>
      </c>
      <c r="C3034" s="34">
        <v>44240.166666666664</v>
      </c>
      <c r="D3034" s="31">
        <v>0.34</v>
      </c>
      <c r="E3034" s="15"/>
      <c r="F3034" s="15"/>
      <c r="G3034" s="36" t="str">
        <f>TEXT(UsageTable[[#This Row],[Time]],"mm-dd")</f>
        <v>02-13</v>
      </c>
      <c r="H3034" s="36" t="b" cm="1">
        <f t="array" ref="H3034">OR(WEEKDAY(UsageTable[[#This Row],[Time]])={1,7},NOT(ISERROR(VLOOKUP(DATE(YEAR(UsageTable[[#This Row],[Time]]),MONTH(UsageTable[[#This Row],[Time]]),DAY(UsageTable[[#This Row],[Time]])),Holidays[Date],1,FALSE()))))</f>
        <v>1</v>
      </c>
      <c r="I30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0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5" spans="2:11" x14ac:dyDescent="0.3">
      <c r="B3035" s="26">
        <v>44240</v>
      </c>
      <c r="C3035" s="33">
        <v>44240.208333333336</v>
      </c>
      <c r="D3035" s="28">
        <v>0.32</v>
      </c>
      <c r="E3035" s="15"/>
      <c r="F3035" s="15"/>
      <c r="G3035" s="36" t="str">
        <f>TEXT(UsageTable[[#This Row],[Time]],"mm-dd")</f>
        <v>02-13</v>
      </c>
      <c r="H3035" s="36" t="b" cm="1">
        <f t="array" ref="H3035">OR(WEEKDAY(UsageTable[[#This Row],[Time]])={1,7},NOT(ISERROR(VLOOKUP(DATE(YEAR(UsageTable[[#This Row],[Time]]),MONTH(UsageTable[[#This Row],[Time]]),DAY(UsageTable[[#This Row],[Time]])),Holidays[Date],1,FALSE()))))</f>
        <v>1</v>
      </c>
      <c r="I30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0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6" spans="2:11" x14ac:dyDescent="0.3">
      <c r="B3036" s="29">
        <v>44240</v>
      </c>
      <c r="C3036" s="34">
        <v>44240.25</v>
      </c>
      <c r="D3036" s="31">
        <v>1.84</v>
      </c>
      <c r="E3036" s="15"/>
      <c r="F3036" s="15"/>
      <c r="G3036" s="36" t="str">
        <f>TEXT(UsageTable[[#This Row],[Time]],"mm-dd")</f>
        <v>02-13</v>
      </c>
      <c r="H3036" s="36" t="b" cm="1">
        <f t="array" ref="H3036">OR(WEEKDAY(UsageTable[[#This Row],[Time]])={1,7},NOT(ISERROR(VLOOKUP(DATE(YEAR(UsageTable[[#This Row],[Time]]),MONTH(UsageTable[[#This Row],[Time]]),DAY(UsageTable[[#This Row],[Time]])),Holidays[Date],1,FALSE()))))</f>
        <v>1</v>
      </c>
      <c r="I30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1.84</v>
      </c>
      <c r="J30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7" spans="2:11" x14ac:dyDescent="0.3">
      <c r="B3037" s="26">
        <v>44240</v>
      </c>
      <c r="C3037" s="33">
        <v>44240.291666666664</v>
      </c>
      <c r="D3037" s="28">
        <v>1.56</v>
      </c>
      <c r="E3037" s="15"/>
      <c r="F3037" s="15"/>
      <c r="G3037" s="36" t="str">
        <f>TEXT(UsageTable[[#This Row],[Time]],"mm-dd")</f>
        <v>02-13</v>
      </c>
      <c r="H3037" s="36" t="b" cm="1">
        <f t="array" ref="H3037">OR(WEEKDAY(UsageTable[[#This Row],[Time]])={1,7},NOT(ISERROR(VLOOKUP(DATE(YEAR(UsageTable[[#This Row],[Time]]),MONTH(UsageTable[[#This Row],[Time]]),DAY(UsageTable[[#This Row],[Time]])),Holidays[Date],1,FALSE()))))</f>
        <v>1</v>
      </c>
      <c r="I30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30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8" spans="2:11" x14ac:dyDescent="0.3">
      <c r="B3038" s="29">
        <v>44240</v>
      </c>
      <c r="C3038" s="34">
        <v>44240.333333333336</v>
      </c>
      <c r="D3038" s="31">
        <v>1.06</v>
      </c>
      <c r="E3038" s="15"/>
      <c r="F3038" s="15"/>
      <c r="G3038" s="36" t="str">
        <f>TEXT(UsageTable[[#This Row],[Time]],"mm-dd")</f>
        <v>02-13</v>
      </c>
      <c r="H3038" s="36" t="b" cm="1">
        <f t="array" ref="H3038">OR(WEEKDAY(UsageTable[[#This Row],[Time]])={1,7},NOT(ISERROR(VLOOKUP(DATE(YEAR(UsageTable[[#This Row],[Time]]),MONTH(UsageTable[[#This Row],[Time]]),DAY(UsageTable[[#This Row],[Time]])),Holidays[Date],1,FALSE()))))</f>
        <v>1</v>
      </c>
      <c r="I30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0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39" spans="2:11" x14ac:dyDescent="0.3">
      <c r="B3039" s="26">
        <v>44240</v>
      </c>
      <c r="C3039" s="33">
        <v>44240.375</v>
      </c>
      <c r="D3039" s="28">
        <v>3.31</v>
      </c>
      <c r="E3039" s="15"/>
      <c r="F3039" s="15"/>
      <c r="G3039" s="36" t="str">
        <f>TEXT(UsageTable[[#This Row],[Time]],"mm-dd")</f>
        <v>02-13</v>
      </c>
      <c r="H3039" s="36" t="b" cm="1">
        <f t="array" ref="H3039">OR(WEEKDAY(UsageTable[[#This Row],[Time]])={1,7},NOT(ISERROR(VLOOKUP(DATE(YEAR(UsageTable[[#This Row],[Time]]),MONTH(UsageTable[[#This Row],[Time]]),DAY(UsageTable[[#This Row],[Time]])),Holidays[Date],1,FALSE()))))</f>
        <v>1</v>
      </c>
      <c r="I30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3.31</v>
      </c>
      <c r="J30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0" spans="2:11" x14ac:dyDescent="0.3">
      <c r="B3040" s="29">
        <v>44240</v>
      </c>
      <c r="C3040" s="34">
        <v>44240.416666666664</v>
      </c>
      <c r="D3040" s="31">
        <v>2</v>
      </c>
      <c r="E3040" s="15"/>
      <c r="F3040" s="15"/>
      <c r="G3040" s="36" t="str">
        <f>TEXT(UsageTable[[#This Row],[Time]],"mm-dd")</f>
        <v>02-13</v>
      </c>
      <c r="H3040" s="36" t="b" cm="1">
        <f t="array" ref="H3040">OR(WEEKDAY(UsageTable[[#This Row],[Time]])={1,7},NOT(ISERROR(VLOOKUP(DATE(YEAR(UsageTable[[#This Row],[Time]]),MONTH(UsageTable[[#This Row],[Time]]),DAY(UsageTable[[#This Row],[Time]])),Holidays[Date],1,FALSE()))))</f>
        <v>1</v>
      </c>
      <c r="I30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30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1" spans="2:11" x14ac:dyDescent="0.3">
      <c r="B3041" s="26">
        <v>44240</v>
      </c>
      <c r="C3041" s="33">
        <v>44240.458333333336</v>
      </c>
      <c r="D3041" s="28">
        <v>1.77</v>
      </c>
      <c r="E3041" s="15"/>
      <c r="F3041" s="15"/>
      <c r="G3041" s="36" t="str">
        <f>TEXT(UsageTable[[#This Row],[Time]],"mm-dd")</f>
        <v>02-13</v>
      </c>
      <c r="H3041" s="36" t="b" cm="1">
        <f t="array" ref="H3041">OR(WEEKDAY(UsageTable[[#This Row],[Time]])={1,7},NOT(ISERROR(VLOOKUP(DATE(YEAR(UsageTable[[#This Row],[Time]]),MONTH(UsageTable[[#This Row],[Time]]),DAY(UsageTable[[#This Row],[Time]])),Holidays[Date],1,FALSE()))))</f>
        <v>1</v>
      </c>
      <c r="I30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0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2" spans="2:11" x14ac:dyDescent="0.3">
      <c r="B3042" s="29">
        <v>44240</v>
      </c>
      <c r="C3042" s="34">
        <v>44240.5</v>
      </c>
      <c r="D3042" s="31">
        <v>1.93</v>
      </c>
      <c r="E3042" s="15"/>
      <c r="F3042" s="15"/>
      <c r="G3042" s="36" t="str">
        <f>TEXT(UsageTable[[#This Row],[Time]],"mm-dd")</f>
        <v>02-13</v>
      </c>
      <c r="H3042" s="36" t="b" cm="1">
        <f t="array" ref="H3042">OR(WEEKDAY(UsageTable[[#This Row],[Time]])={1,7},NOT(ISERROR(VLOOKUP(DATE(YEAR(UsageTable[[#This Row],[Time]]),MONTH(UsageTable[[#This Row],[Time]]),DAY(UsageTable[[#This Row],[Time]])),Holidays[Date],1,FALSE()))))</f>
        <v>1</v>
      </c>
      <c r="I30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1.93</v>
      </c>
      <c r="J30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3" spans="2:11" x14ac:dyDescent="0.3">
      <c r="B3043" s="26">
        <v>44240</v>
      </c>
      <c r="C3043" s="33">
        <v>44240.541666666664</v>
      </c>
      <c r="D3043" s="28">
        <v>2.19</v>
      </c>
      <c r="E3043" s="15"/>
      <c r="F3043" s="15"/>
      <c r="G3043" s="36" t="str">
        <f>TEXT(UsageTable[[#This Row],[Time]],"mm-dd")</f>
        <v>02-13</v>
      </c>
      <c r="H3043" s="36" t="b" cm="1">
        <f t="array" ref="H3043">OR(WEEKDAY(UsageTable[[#This Row],[Time]])={1,7},NOT(ISERROR(VLOOKUP(DATE(YEAR(UsageTable[[#This Row],[Time]]),MONTH(UsageTable[[#This Row],[Time]]),DAY(UsageTable[[#This Row],[Time]])),Holidays[Date],1,FALSE()))))</f>
        <v>1</v>
      </c>
      <c r="I30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30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4" spans="2:11" x14ac:dyDescent="0.3">
      <c r="B3044" s="29">
        <v>44240</v>
      </c>
      <c r="C3044" s="34">
        <v>44240.583333333336</v>
      </c>
      <c r="D3044" s="31">
        <v>0.98</v>
      </c>
      <c r="E3044" s="15"/>
      <c r="F3044" s="15"/>
      <c r="G3044" s="36" t="str">
        <f>TEXT(UsageTable[[#This Row],[Time]],"mm-dd")</f>
        <v>02-13</v>
      </c>
      <c r="H3044" s="36" t="b" cm="1">
        <f t="array" ref="H3044">OR(WEEKDAY(UsageTable[[#This Row],[Time]])={1,7},NOT(ISERROR(VLOOKUP(DATE(YEAR(UsageTable[[#This Row],[Time]]),MONTH(UsageTable[[#This Row],[Time]]),DAY(UsageTable[[#This Row],[Time]])),Holidays[Date],1,FALSE()))))</f>
        <v>1</v>
      </c>
      <c r="I30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0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5" spans="2:11" x14ac:dyDescent="0.3">
      <c r="B3045" s="26">
        <v>44240</v>
      </c>
      <c r="C3045" s="33">
        <v>44240.625</v>
      </c>
      <c r="D3045" s="28">
        <v>2.79</v>
      </c>
      <c r="E3045" s="15"/>
      <c r="F3045" s="15"/>
      <c r="G3045" s="36" t="str">
        <f>TEXT(UsageTable[[#This Row],[Time]],"mm-dd")</f>
        <v>02-13</v>
      </c>
      <c r="H3045" s="36" t="b" cm="1">
        <f t="array" ref="H3045">OR(WEEKDAY(UsageTable[[#This Row],[Time]])={1,7},NOT(ISERROR(VLOOKUP(DATE(YEAR(UsageTable[[#This Row],[Time]]),MONTH(UsageTable[[#This Row],[Time]]),DAY(UsageTable[[#This Row],[Time]])),Holidays[Date],1,FALSE()))))</f>
        <v>1</v>
      </c>
      <c r="I30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2.79</v>
      </c>
      <c r="J30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6" spans="2:11" x14ac:dyDescent="0.3">
      <c r="B3046" s="29">
        <v>44240</v>
      </c>
      <c r="C3046" s="34">
        <v>44240.666666666664</v>
      </c>
      <c r="D3046" s="31">
        <v>2.56</v>
      </c>
      <c r="E3046" s="15"/>
      <c r="F3046" s="15"/>
      <c r="G3046" s="36" t="str">
        <f>TEXT(UsageTable[[#This Row],[Time]],"mm-dd")</f>
        <v>02-13</v>
      </c>
      <c r="H3046" s="36" t="b" cm="1">
        <f t="array" ref="H3046">OR(WEEKDAY(UsageTable[[#This Row],[Time]])={1,7},NOT(ISERROR(VLOOKUP(DATE(YEAR(UsageTable[[#This Row],[Time]]),MONTH(UsageTable[[#This Row],[Time]]),DAY(UsageTable[[#This Row],[Time]])),Holidays[Date],1,FALSE()))))</f>
        <v>1</v>
      </c>
      <c r="I30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2.56</v>
      </c>
      <c r="J30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7" spans="2:11" x14ac:dyDescent="0.3">
      <c r="B3047" s="26">
        <v>44240</v>
      </c>
      <c r="C3047" s="33">
        <v>44240.708333333336</v>
      </c>
      <c r="D3047" s="28">
        <v>4.75</v>
      </c>
      <c r="E3047" s="15"/>
      <c r="F3047" s="15"/>
      <c r="G3047" s="36" t="str">
        <f>TEXT(UsageTable[[#This Row],[Time]],"mm-dd")</f>
        <v>02-13</v>
      </c>
      <c r="H3047" s="36" t="b" cm="1">
        <f t="array" ref="H3047">OR(WEEKDAY(UsageTable[[#This Row],[Time]])={1,7},NOT(ISERROR(VLOOKUP(DATE(YEAR(UsageTable[[#This Row],[Time]]),MONTH(UsageTable[[#This Row],[Time]]),DAY(UsageTable[[#This Row],[Time]])),Holidays[Date],1,FALSE()))))</f>
        <v>1</v>
      </c>
      <c r="I30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4.75</v>
      </c>
      <c r="J30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8" spans="2:11" x14ac:dyDescent="0.3">
      <c r="B3048" s="29">
        <v>44240</v>
      </c>
      <c r="C3048" s="34">
        <v>44240.75</v>
      </c>
      <c r="D3048" s="31">
        <v>2.61</v>
      </c>
      <c r="E3048" s="15"/>
      <c r="F3048" s="15"/>
      <c r="G3048" s="36" t="str">
        <f>TEXT(UsageTable[[#This Row],[Time]],"mm-dd")</f>
        <v>02-13</v>
      </c>
      <c r="H3048" s="36" t="b" cm="1">
        <f t="array" ref="H3048">OR(WEEKDAY(UsageTable[[#This Row],[Time]])={1,7},NOT(ISERROR(VLOOKUP(DATE(YEAR(UsageTable[[#This Row],[Time]]),MONTH(UsageTable[[#This Row],[Time]]),DAY(UsageTable[[#This Row],[Time]])),Holidays[Date],1,FALSE()))))</f>
        <v>1</v>
      </c>
      <c r="I30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2.61</v>
      </c>
      <c r="J30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49" spans="2:11" x14ac:dyDescent="0.3">
      <c r="B3049" s="26">
        <v>44240</v>
      </c>
      <c r="C3049" s="33">
        <v>44240.791666666664</v>
      </c>
      <c r="D3049" s="28">
        <v>2.15</v>
      </c>
      <c r="E3049" s="15"/>
      <c r="F3049" s="15"/>
      <c r="G3049" s="36" t="str">
        <f>TEXT(UsageTable[[#This Row],[Time]],"mm-dd")</f>
        <v>02-13</v>
      </c>
      <c r="H3049" s="36" t="b" cm="1">
        <f t="array" ref="H3049">OR(WEEKDAY(UsageTable[[#This Row],[Time]])={1,7},NOT(ISERROR(VLOOKUP(DATE(YEAR(UsageTable[[#This Row],[Time]]),MONTH(UsageTable[[#This Row],[Time]]),DAY(UsageTable[[#This Row],[Time]])),Holidays[Date],1,FALSE()))))</f>
        <v>1</v>
      </c>
      <c r="I30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2.15</v>
      </c>
      <c r="J30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0" spans="2:11" x14ac:dyDescent="0.3">
      <c r="B3050" s="29">
        <v>44240</v>
      </c>
      <c r="C3050" s="34">
        <v>44240.833333333336</v>
      </c>
      <c r="D3050" s="31">
        <v>2.72</v>
      </c>
      <c r="E3050" s="15"/>
      <c r="F3050" s="15"/>
      <c r="G3050" s="36" t="str">
        <f>TEXT(UsageTable[[#This Row],[Time]],"mm-dd")</f>
        <v>02-13</v>
      </c>
      <c r="H3050" s="36" t="b" cm="1">
        <f t="array" ref="H3050">OR(WEEKDAY(UsageTable[[#This Row],[Time]])={1,7},NOT(ISERROR(VLOOKUP(DATE(YEAR(UsageTable[[#This Row],[Time]]),MONTH(UsageTable[[#This Row],[Time]]),DAY(UsageTable[[#This Row],[Time]])),Holidays[Date],1,FALSE()))))</f>
        <v>1</v>
      </c>
      <c r="I30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2.72</v>
      </c>
      <c r="J30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1" spans="2:11" x14ac:dyDescent="0.3">
      <c r="B3051" s="26">
        <v>44240</v>
      </c>
      <c r="C3051" s="33">
        <v>44240.875</v>
      </c>
      <c r="D3051" s="28">
        <v>3</v>
      </c>
      <c r="E3051" s="15"/>
      <c r="F3051" s="15"/>
      <c r="G3051" s="36" t="str">
        <f>TEXT(UsageTable[[#This Row],[Time]],"mm-dd")</f>
        <v>02-13</v>
      </c>
      <c r="H3051" s="36" t="b" cm="1">
        <f t="array" ref="H3051">OR(WEEKDAY(UsageTable[[#This Row],[Time]])={1,7},NOT(ISERROR(VLOOKUP(DATE(YEAR(UsageTable[[#This Row],[Time]]),MONTH(UsageTable[[#This Row],[Time]]),DAY(UsageTable[[#This Row],[Time]])),Holidays[Date],1,FALSE()))))</f>
        <v>1</v>
      </c>
      <c r="I30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v>
      </c>
      <c r="J30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2" spans="2:11" x14ac:dyDescent="0.3">
      <c r="B3052" s="29">
        <v>44240</v>
      </c>
      <c r="C3052" s="34">
        <v>44240.916666666664</v>
      </c>
      <c r="D3052" s="31">
        <v>0.49</v>
      </c>
      <c r="E3052" s="15"/>
      <c r="F3052" s="15"/>
      <c r="G3052" s="36" t="str">
        <f>TEXT(UsageTable[[#This Row],[Time]],"mm-dd")</f>
        <v>02-13</v>
      </c>
      <c r="H3052" s="36" t="b" cm="1">
        <f t="array" ref="H3052">OR(WEEKDAY(UsageTable[[#This Row],[Time]])={1,7},NOT(ISERROR(VLOOKUP(DATE(YEAR(UsageTable[[#This Row],[Time]]),MONTH(UsageTable[[#This Row],[Time]]),DAY(UsageTable[[#This Row],[Time]])),Holidays[Date],1,FALSE()))))</f>
        <v>1</v>
      </c>
      <c r="I30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30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3" spans="2:11" x14ac:dyDescent="0.3">
      <c r="B3053" s="26">
        <v>44240</v>
      </c>
      <c r="C3053" s="33">
        <v>44240.958333333336</v>
      </c>
      <c r="D3053" s="28">
        <v>0.93</v>
      </c>
      <c r="E3053" s="15"/>
      <c r="F3053" s="15"/>
      <c r="G3053" s="36" t="str">
        <f>TEXT(UsageTable[[#This Row],[Time]],"mm-dd")</f>
        <v>02-13</v>
      </c>
      <c r="H3053" s="36" t="b" cm="1">
        <f t="array" ref="H3053">OR(WEEKDAY(UsageTable[[#This Row],[Time]])={1,7},NOT(ISERROR(VLOOKUP(DATE(YEAR(UsageTable[[#This Row],[Time]]),MONTH(UsageTable[[#This Row],[Time]]),DAY(UsageTable[[#This Row],[Time]])),Holidays[Date],1,FALSE()))))</f>
        <v>1</v>
      </c>
      <c r="I30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30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4" spans="2:11" x14ac:dyDescent="0.3">
      <c r="B3054" s="29">
        <v>44241</v>
      </c>
      <c r="C3054" s="34">
        <v>44241</v>
      </c>
      <c r="D3054" s="31">
        <v>0.48</v>
      </c>
      <c r="E3054" s="15"/>
      <c r="F3054" s="15"/>
      <c r="G3054" s="36" t="str">
        <f>TEXT(UsageTable[[#This Row],[Time]],"mm-dd")</f>
        <v>02-14</v>
      </c>
      <c r="H3054" s="36" t="b" cm="1">
        <f t="array" ref="H3054">OR(WEEKDAY(UsageTable[[#This Row],[Time]])={1,7},NOT(ISERROR(VLOOKUP(DATE(YEAR(UsageTable[[#This Row],[Time]]),MONTH(UsageTable[[#This Row],[Time]]),DAY(UsageTable[[#This Row],[Time]])),Holidays[Date],1,FALSE()))))</f>
        <v>1</v>
      </c>
      <c r="I30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30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5" spans="2:11" x14ac:dyDescent="0.3">
      <c r="B3055" s="26">
        <v>44241</v>
      </c>
      <c r="C3055" s="33">
        <v>44241.041666666664</v>
      </c>
      <c r="D3055" s="28">
        <v>0.94</v>
      </c>
      <c r="E3055" s="15"/>
      <c r="F3055" s="15"/>
      <c r="G3055" s="36" t="str">
        <f>TEXT(UsageTable[[#This Row],[Time]],"mm-dd")</f>
        <v>02-14</v>
      </c>
      <c r="H3055" s="36" t="b" cm="1">
        <f t="array" ref="H3055">OR(WEEKDAY(UsageTable[[#This Row],[Time]])={1,7},NOT(ISERROR(VLOOKUP(DATE(YEAR(UsageTable[[#This Row],[Time]]),MONTH(UsageTable[[#This Row],[Time]]),DAY(UsageTable[[#This Row],[Time]])),Holidays[Date],1,FALSE()))))</f>
        <v>1</v>
      </c>
      <c r="I30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30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6" spans="2:11" x14ac:dyDescent="0.3">
      <c r="B3056" s="29">
        <v>44241</v>
      </c>
      <c r="C3056" s="34">
        <v>44241.083333333336</v>
      </c>
      <c r="D3056" s="31">
        <v>3.65</v>
      </c>
      <c r="E3056" s="15"/>
      <c r="F3056" s="15"/>
      <c r="G3056" s="36" t="str">
        <f>TEXT(UsageTable[[#This Row],[Time]],"mm-dd")</f>
        <v>02-14</v>
      </c>
      <c r="H3056" s="36" t="b" cm="1">
        <f t="array" ref="H3056">OR(WEEKDAY(UsageTable[[#This Row],[Time]])={1,7},NOT(ISERROR(VLOOKUP(DATE(YEAR(UsageTable[[#This Row],[Time]]),MONTH(UsageTable[[#This Row],[Time]]),DAY(UsageTable[[#This Row],[Time]])),Holidays[Date],1,FALSE()))))</f>
        <v>1</v>
      </c>
      <c r="I30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3.65</v>
      </c>
      <c r="J30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7" spans="2:11" x14ac:dyDescent="0.3">
      <c r="B3057" s="26">
        <v>44241</v>
      </c>
      <c r="C3057" s="33">
        <v>44241.125</v>
      </c>
      <c r="D3057" s="28">
        <v>4.3499999999999996</v>
      </c>
      <c r="E3057" s="15"/>
      <c r="F3057" s="15"/>
      <c r="G3057" s="36" t="str">
        <f>TEXT(UsageTable[[#This Row],[Time]],"mm-dd")</f>
        <v>02-14</v>
      </c>
      <c r="H3057" s="36" t="b" cm="1">
        <f t="array" ref="H3057">OR(WEEKDAY(UsageTable[[#This Row],[Time]])={1,7},NOT(ISERROR(VLOOKUP(DATE(YEAR(UsageTable[[#This Row],[Time]]),MONTH(UsageTable[[#This Row],[Time]]),DAY(UsageTable[[#This Row],[Time]])),Holidays[Date],1,FALSE()))))</f>
        <v>1</v>
      </c>
      <c r="I30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4.3499999999999996</v>
      </c>
      <c r="J30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8" spans="2:11" x14ac:dyDescent="0.3">
      <c r="B3058" s="29">
        <v>44241</v>
      </c>
      <c r="C3058" s="34">
        <v>44241.166666666664</v>
      </c>
      <c r="D3058" s="31">
        <v>0.35</v>
      </c>
      <c r="E3058" s="15"/>
      <c r="F3058" s="15"/>
      <c r="G3058" s="36" t="str">
        <f>TEXT(UsageTable[[#This Row],[Time]],"mm-dd")</f>
        <v>02-14</v>
      </c>
      <c r="H3058" s="36" t="b" cm="1">
        <f t="array" ref="H3058">OR(WEEKDAY(UsageTable[[#This Row],[Time]])={1,7},NOT(ISERROR(VLOOKUP(DATE(YEAR(UsageTable[[#This Row],[Time]]),MONTH(UsageTable[[#This Row],[Time]]),DAY(UsageTable[[#This Row],[Time]])),Holidays[Date],1,FALSE()))))</f>
        <v>1</v>
      </c>
      <c r="I30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0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59" spans="2:11" x14ac:dyDescent="0.3">
      <c r="B3059" s="26">
        <v>44241</v>
      </c>
      <c r="C3059" s="33">
        <v>44241.208333333336</v>
      </c>
      <c r="D3059" s="28">
        <v>0.36</v>
      </c>
      <c r="E3059" s="15"/>
      <c r="F3059" s="15"/>
      <c r="G3059" s="36" t="str">
        <f>TEXT(UsageTable[[#This Row],[Time]],"mm-dd")</f>
        <v>02-14</v>
      </c>
      <c r="H3059" s="36" t="b" cm="1">
        <f t="array" ref="H3059">OR(WEEKDAY(UsageTable[[#This Row],[Time]])={1,7},NOT(ISERROR(VLOOKUP(DATE(YEAR(UsageTable[[#This Row],[Time]]),MONTH(UsageTable[[#This Row],[Time]]),DAY(UsageTable[[#This Row],[Time]])),Holidays[Date],1,FALSE()))))</f>
        <v>1</v>
      </c>
      <c r="I30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0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0" spans="2:11" x14ac:dyDescent="0.3">
      <c r="B3060" s="29">
        <v>44241</v>
      </c>
      <c r="C3060" s="34">
        <v>44241.25</v>
      </c>
      <c r="D3060" s="31">
        <v>1.89</v>
      </c>
      <c r="E3060" s="15"/>
      <c r="F3060" s="15"/>
      <c r="G3060" s="36" t="str">
        <f>TEXT(UsageTable[[#This Row],[Time]],"mm-dd")</f>
        <v>02-14</v>
      </c>
      <c r="H3060" s="36" t="b" cm="1">
        <f t="array" ref="H3060">OR(WEEKDAY(UsageTable[[#This Row],[Time]])={1,7},NOT(ISERROR(VLOOKUP(DATE(YEAR(UsageTable[[#This Row],[Time]]),MONTH(UsageTable[[#This Row],[Time]]),DAY(UsageTable[[#This Row],[Time]])),Holidays[Date],1,FALSE()))))</f>
        <v>1</v>
      </c>
      <c r="I30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1.89</v>
      </c>
      <c r="J30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1" spans="2:11" x14ac:dyDescent="0.3">
      <c r="B3061" s="26">
        <v>44241</v>
      </c>
      <c r="C3061" s="33">
        <v>44241.291666666664</v>
      </c>
      <c r="D3061" s="28">
        <v>2.1</v>
      </c>
      <c r="E3061" s="15"/>
      <c r="F3061" s="15"/>
      <c r="G3061" s="36" t="str">
        <f>TEXT(UsageTable[[#This Row],[Time]],"mm-dd")</f>
        <v>02-14</v>
      </c>
      <c r="H3061" s="36" t="b" cm="1">
        <f t="array" ref="H3061">OR(WEEKDAY(UsageTable[[#This Row],[Time]])={1,7},NOT(ISERROR(VLOOKUP(DATE(YEAR(UsageTable[[#This Row],[Time]]),MONTH(UsageTable[[#This Row],[Time]]),DAY(UsageTable[[#This Row],[Time]])),Holidays[Date],1,FALSE()))))</f>
        <v>1</v>
      </c>
      <c r="I30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30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2" spans="2:11" x14ac:dyDescent="0.3">
      <c r="B3062" s="29">
        <v>44241</v>
      </c>
      <c r="C3062" s="34">
        <v>44241.333333333336</v>
      </c>
      <c r="D3062" s="31">
        <v>4.26</v>
      </c>
      <c r="E3062" s="15"/>
      <c r="F3062" s="15"/>
      <c r="G3062" s="36" t="str">
        <f>TEXT(UsageTable[[#This Row],[Time]],"mm-dd")</f>
        <v>02-14</v>
      </c>
      <c r="H3062" s="36" t="b" cm="1">
        <f t="array" ref="H3062">OR(WEEKDAY(UsageTable[[#This Row],[Time]])={1,7},NOT(ISERROR(VLOOKUP(DATE(YEAR(UsageTable[[#This Row],[Time]]),MONTH(UsageTable[[#This Row],[Time]]),DAY(UsageTable[[#This Row],[Time]])),Holidays[Date],1,FALSE()))))</f>
        <v>1</v>
      </c>
      <c r="I30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4.26</v>
      </c>
      <c r="J30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3" spans="2:11" x14ac:dyDescent="0.3">
      <c r="B3063" s="26">
        <v>44241</v>
      </c>
      <c r="C3063" s="33">
        <v>44241.375</v>
      </c>
      <c r="D3063" s="28">
        <v>3.72</v>
      </c>
      <c r="E3063" s="15"/>
      <c r="F3063" s="15"/>
      <c r="G3063" s="36" t="str">
        <f>TEXT(UsageTable[[#This Row],[Time]],"mm-dd")</f>
        <v>02-14</v>
      </c>
      <c r="H3063" s="36" t="b" cm="1">
        <f t="array" ref="H3063">OR(WEEKDAY(UsageTable[[#This Row],[Time]])={1,7},NOT(ISERROR(VLOOKUP(DATE(YEAR(UsageTable[[#This Row],[Time]]),MONTH(UsageTable[[#This Row],[Time]]),DAY(UsageTable[[#This Row],[Time]])),Holidays[Date],1,FALSE()))))</f>
        <v>1</v>
      </c>
      <c r="I30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3.72</v>
      </c>
      <c r="J30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4" spans="2:11" x14ac:dyDescent="0.3">
      <c r="B3064" s="29">
        <v>44241</v>
      </c>
      <c r="C3064" s="34">
        <v>44241.416666666664</v>
      </c>
      <c r="D3064" s="31">
        <v>4.59</v>
      </c>
      <c r="E3064" s="15"/>
      <c r="F3064" s="15"/>
      <c r="G3064" s="36" t="str">
        <f>TEXT(UsageTable[[#This Row],[Time]],"mm-dd")</f>
        <v>02-14</v>
      </c>
      <c r="H3064" s="36" t="b" cm="1">
        <f t="array" ref="H3064">OR(WEEKDAY(UsageTable[[#This Row],[Time]])={1,7},NOT(ISERROR(VLOOKUP(DATE(YEAR(UsageTable[[#This Row],[Time]]),MONTH(UsageTable[[#This Row],[Time]]),DAY(UsageTable[[#This Row],[Time]])),Holidays[Date],1,FALSE()))))</f>
        <v>1</v>
      </c>
      <c r="I30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4.59</v>
      </c>
      <c r="J30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5" spans="2:11" x14ac:dyDescent="0.3">
      <c r="B3065" s="26">
        <v>44241</v>
      </c>
      <c r="C3065" s="33">
        <v>44241.458333333336</v>
      </c>
      <c r="D3065" s="28">
        <v>2.12</v>
      </c>
      <c r="E3065" s="15"/>
      <c r="F3065" s="15"/>
      <c r="G3065" s="36" t="str">
        <f>TEXT(UsageTable[[#This Row],[Time]],"mm-dd")</f>
        <v>02-14</v>
      </c>
      <c r="H3065" s="36" t="b" cm="1">
        <f t="array" ref="H3065">OR(WEEKDAY(UsageTable[[#This Row],[Time]])={1,7},NOT(ISERROR(VLOOKUP(DATE(YEAR(UsageTable[[#This Row],[Time]]),MONTH(UsageTable[[#This Row],[Time]]),DAY(UsageTable[[#This Row],[Time]])),Holidays[Date],1,FALSE()))))</f>
        <v>1</v>
      </c>
      <c r="I30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2.12</v>
      </c>
      <c r="J30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6" spans="2:11" x14ac:dyDescent="0.3">
      <c r="B3066" s="29">
        <v>44241</v>
      </c>
      <c r="C3066" s="34">
        <v>44241.5</v>
      </c>
      <c r="D3066" s="31">
        <v>2.3199999999999998</v>
      </c>
      <c r="E3066" s="15"/>
      <c r="F3066" s="15"/>
      <c r="G3066" s="36" t="str">
        <f>TEXT(UsageTable[[#This Row],[Time]],"mm-dd")</f>
        <v>02-14</v>
      </c>
      <c r="H3066" s="36" t="b" cm="1">
        <f t="array" ref="H3066">OR(WEEKDAY(UsageTable[[#This Row],[Time]])={1,7},NOT(ISERROR(VLOOKUP(DATE(YEAR(UsageTable[[#This Row],[Time]]),MONTH(UsageTable[[#This Row],[Time]]),DAY(UsageTable[[#This Row],[Time]])),Holidays[Date],1,FALSE()))))</f>
        <v>1</v>
      </c>
      <c r="I30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30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7" spans="2:11" x14ac:dyDescent="0.3">
      <c r="B3067" s="26">
        <v>44241</v>
      </c>
      <c r="C3067" s="33">
        <v>44241.541666666664</v>
      </c>
      <c r="D3067" s="28">
        <v>1.1399999999999999</v>
      </c>
      <c r="E3067" s="15"/>
      <c r="F3067" s="15"/>
      <c r="G3067" s="36" t="str">
        <f>TEXT(UsageTable[[#This Row],[Time]],"mm-dd")</f>
        <v>02-14</v>
      </c>
      <c r="H3067" s="36" t="b" cm="1">
        <f t="array" ref="H3067">OR(WEEKDAY(UsageTable[[#This Row],[Time]])={1,7},NOT(ISERROR(VLOOKUP(DATE(YEAR(UsageTable[[#This Row],[Time]]),MONTH(UsageTable[[#This Row],[Time]]),DAY(UsageTable[[#This Row],[Time]])),Holidays[Date],1,FALSE()))))</f>
        <v>1</v>
      </c>
      <c r="I30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1.1399999999999999</v>
      </c>
      <c r="J30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8" spans="2:11" x14ac:dyDescent="0.3">
      <c r="B3068" s="29">
        <v>44241</v>
      </c>
      <c r="C3068" s="34">
        <v>44241.583333333336</v>
      </c>
      <c r="D3068" s="31">
        <v>0.9</v>
      </c>
      <c r="E3068" s="15"/>
      <c r="F3068" s="15"/>
      <c r="G3068" s="36" t="str">
        <f>TEXT(UsageTable[[#This Row],[Time]],"mm-dd")</f>
        <v>02-14</v>
      </c>
      <c r="H3068" s="36" t="b" cm="1">
        <f t="array" ref="H3068">OR(WEEKDAY(UsageTable[[#This Row],[Time]])={1,7},NOT(ISERROR(VLOOKUP(DATE(YEAR(UsageTable[[#This Row],[Time]]),MONTH(UsageTable[[#This Row],[Time]]),DAY(UsageTable[[#This Row],[Time]])),Holidays[Date],1,FALSE()))))</f>
        <v>1</v>
      </c>
      <c r="I30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30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69" spans="2:11" x14ac:dyDescent="0.3">
      <c r="B3069" s="26">
        <v>44241</v>
      </c>
      <c r="C3069" s="33">
        <v>44241.625</v>
      </c>
      <c r="D3069" s="28">
        <v>0.6</v>
      </c>
      <c r="E3069" s="15"/>
      <c r="F3069" s="15"/>
      <c r="G3069" s="36" t="str">
        <f>TEXT(UsageTable[[#This Row],[Time]],"mm-dd")</f>
        <v>02-14</v>
      </c>
      <c r="H3069" s="36" t="b" cm="1">
        <f t="array" ref="H3069">OR(WEEKDAY(UsageTable[[#This Row],[Time]])={1,7},NOT(ISERROR(VLOOKUP(DATE(YEAR(UsageTable[[#This Row],[Time]]),MONTH(UsageTable[[#This Row],[Time]]),DAY(UsageTable[[#This Row],[Time]])),Holidays[Date],1,FALSE()))))</f>
        <v>1</v>
      </c>
      <c r="I30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v>
      </c>
      <c r="J30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0" spans="2:11" x14ac:dyDescent="0.3">
      <c r="B3070" s="29">
        <v>44241</v>
      </c>
      <c r="C3070" s="34">
        <v>44241.666666666664</v>
      </c>
      <c r="D3070" s="31">
        <v>5.22</v>
      </c>
      <c r="E3070" s="15"/>
      <c r="F3070" s="15"/>
      <c r="G3070" s="36" t="str">
        <f>TEXT(UsageTable[[#This Row],[Time]],"mm-dd")</f>
        <v>02-14</v>
      </c>
      <c r="H3070" s="36" t="b" cm="1">
        <f t="array" ref="H3070">OR(WEEKDAY(UsageTable[[#This Row],[Time]])={1,7},NOT(ISERROR(VLOOKUP(DATE(YEAR(UsageTable[[#This Row],[Time]]),MONTH(UsageTable[[#This Row],[Time]]),DAY(UsageTable[[#This Row],[Time]])),Holidays[Date],1,FALSE()))))</f>
        <v>1</v>
      </c>
      <c r="I30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5.22</v>
      </c>
      <c r="J30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1" spans="2:11" x14ac:dyDescent="0.3">
      <c r="B3071" s="26">
        <v>44241</v>
      </c>
      <c r="C3071" s="33">
        <v>44241.708333333336</v>
      </c>
      <c r="D3071" s="28">
        <v>5.12</v>
      </c>
      <c r="E3071" s="15"/>
      <c r="F3071" s="15"/>
      <c r="G3071" s="36" t="str">
        <f>TEXT(UsageTable[[#This Row],[Time]],"mm-dd")</f>
        <v>02-14</v>
      </c>
      <c r="H3071" s="36" t="b" cm="1">
        <f t="array" ref="H3071">OR(WEEKDAY(UsageTable[[#This Row],[Time]])={1,7},NOT(ISERROR(VLOOKUP(DATE(YEAR(UsageTable[[#This Row],[Time]]),MONTH(UsageTable[[#This Row],[Time]]),DAY(UsageTable[[#This Row],[Time]])),Holidays[Date],1,FALSE()))))</f>
        <v>1</v>
      </c>
      <c r="I30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5.12</v>
      </c>
      <c r="J30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2" spans="2:11" x14ac:dyDescent="0.3">
      <c r="B3072" s="29">
        <v>44241</v>
      </c>
      <c r="C3072" s="34">
        <v>44241.75</v>
      </c>
      <c r="D3072" s="31">
        <v>2.59</v>
      </c>
      <c r="E3072" s="15"/>
      <c r="F3072" s="15"/>
      <c r="G3072" s="36" t="str">
        <f>TEXT(UsageTable[[#This Row],[Time]],"mm-dd")</f>
        <v>02-14</v>
      </c>
      <c r="H3072" s="36" t="b" cm="1">
        <f t="array" ref="H3072">OR(WEEKDAY(UsageTable[[#This Row],[Time]])={1,7},NOT(ISERROR(VLOOKUP(DATE(YEAR(UsageTable[[#This Row],[Time]]),MONTH(UsageTable[[#This Row],[Time]]),DAY(UsageTable[[#This Row],[Time]])),Holidays[Date],1,FALSE()))))</f>
        <v>1</v>
      </c>
      <c r="I30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2.59</v>
      </c>
      <c r="J30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3" spans="2:11" x14ac:dyDescent="0.3">
      <c r="B3073" s="26">
        <v>44241</v>
      </c>
      <c r="C3073" s="33">
        <v>44241.791666666664</v>
      </c>
      <c r="D3073" s="28">
        <v>4.42</v>
      </c>
      <c r="E3073" s="15"/>
      <c r="F3073" s="15"/>
      <c r="G3073" s="36" t="str">
        <f>TEXT(UsageTable[[#This Row],[Time]],"mm-dd")</f>
        <v>02-14</v>
      </c>
      <c r="H3073" s="36" t="b" cm="1">
        <f t="array" ref="H3073">OR(WEEKDAY(UsageTable[[#This Row],[Time]])={1,7},NOT(ISERROR(VLOOKUP(DATE(YEAR(UsageTable[[#This Row],[Time]]),MONTH(UsageTable[[#This Row],[Time]]),DAY(UsageTable[[#This Row],[Time]])),Holidays[Date],1,FALSE()))))</f>
        <v>1</v>
      </c>
      <c r="I30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4.42</v>
      </c>
      <c r="J30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4" spans="2:11" x14ac:dyDescent="0.3">
      <c r="B3074" s="29">
        <v>44241</v>
      </c>
      <c r="C3074" s="34">
        <v>44241.833333333336</v>
      </c>
      <c r="D3074" s="31">
        <v>2.0699999999999998</v>
      </c>
      <c r="E3074" s="15"/>
      <c r="F3074" s="15"/>
      <c r="G3074" s="36" t="str">
        <f>TEXT(UsageTable[[#This Row],[Time]],"mm-dd")</f>
        <v>02-14</v>
      </c>
      <c r="H3074" s="36" t="b" cm="1">
        <f t="array" ref="H3074">OR(WEEKDAY(UsageTable[[#This Row],[Time]])={1,7},NOT(ISERROR(VLOOKUP(DATE(YEAR(UsageTable[[#This Row],[Time]]),MONTH(UsageTable[[#This Row],[Time]]),DAY(UsageTable[[#This Row],[Time]])),Holidays[Date],1,FALSE()))))</f>
        <v>1</v>
      </c>
      <c r="I30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2.0699999999999998</v>
      </c>
      <c r="J30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5" spans="2:11" x14ac:dyDescent="0.3">
      <c r="B3075" s="26">
        <v>44241</v>
      </c>
      <c r="C3075" s="33">
        <v>44241.875</v>
      </c>
      <c r="D3075" s="28">
        <v>0.85</v>
      </c>
      <c r="E3075" s="15"/>
      <c r="F3075" s="15"/>
      <c r="G3075" s="36" t="str">
        <f>TEXT(UsageTable[[#This Row],[Time]],"mm-dd")</f>
        <v>02-14</v>
      </c>
      <c r="H3075" s="36" t="b" cm="1">
        <f t="array" ref="H3075">OR(WEEKDAY(UsageTable[[#This Row],[Time]])={1,7},NOT(ISERROR(VLOOKUP(DATE(YEAR(UsageTable[[#This Row],[Time]]),MONTH(UsageTable[[#This Row],[Time]]),DAY(UsageTable[[#This Row],[Time]])),Holidays[Date],1,FALSE()))))</f>
        <v>1</v>
      </c>
      <c r="I30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30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6" spans="2:11" x14ac:dyDescent="0.3">
      <c r="B3076" s="29">
        <v>44241</v>
      </c>
      <c r="C3076" s="34">
        <v>44241.916666666664</v>
      </c>
      <c r="D3076" s="31">
        <v>1.01</v>
      </c>
      <c r="E3076" s="15"/>
      <c r="F3076" s="15"/>
      <c r="G3076" s="36" t="str">
        <f>TEXT(UsageTable[[#This Row],[Time]],"mm-dd")</f>
        <v>02-14</v>
      </c>
      <c r="H3076" s="36" t="b" cm="1">
        <f t="array" ref="H3076">OR(WEEKDAY(UsageTable[[#This Row],[Time]])={1,7},NOT(ISERROR(VLOOKUP(DATE(YEAR(UsageTable[[#This Row],[Time]]),MONTH(UsageTable[[#This Row],[Time]]),DAY(UsageTable[[#This Row],[Time]])),Holidays[Date],1,FALSE()))))</f>
        <v>1</v>
      </c>
      <c r="I30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30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7" spans="2:11" x14ac:dyDescent="0.3">
      <c r="B3077" s="26">
        <v>44241</v>
      </c>
      <c r="C3077" s="33">
        <v>44241.958333333336</v>
      </c>
      <c r="D3077" s="28">
        <v>2.35</v>
      </c>
      <c r="E3077" s="15"/>
      <c r="F3077" s="15"/>
      <c r="G3077" s="36" t="str">
        <f>TEXT(UsageTable[[#This Row],[Time]],"mm-dd")</f>
        <v>02-14</v>
      </c>
      <c r="H3077" s="36" t="b" cm="1">
        <f t="array" ref="H3077">OR(WEEKDAY(UsageTable[[#This Row],[Time]])={1,7},NOT(ISERROR(VLOOKUP(DATE(YEAR(UsageTable[[#This Row],[Time]]),MONTH(UsageTable[[#This Row],[Time]]),DAY(UsageTable[[#This Row],[Time]])),Holidays[Date],1,FALSE()))))</f>
        <v>1</v>
      </c>
      <c r="I30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2.35</v>
      </c>
      <c r="J30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8" spans="2:11" x14ac:dyDescent="0.3">
      <c r="B3078" s="29">
        <v>44242</v>
      </c>
      <c r="C3078" s="34">
        <v>44242</v>
      </c>
      <c r="D3078" s="31">
        <v>1.77</v>
      </c>
      <c r="E3078" s="15"/>
      <c r="F3078" s="15"/>
      <c r="G3078" s="36" t="str">
        <f>TEXT(UsageTable[[#This Row],[Time]],"mm-dd")</f>
        <v>02-15</v>
      </c>
      <c r="H3078" s="36" t="b" cm="1">
        <f t="array" ref="H3078">OR(WEEKDAY(UsageTable[[#This Row],[Time]])={1,7},NOT(ISERROR(VLOOKUP(DATE(YEAR(UsageTable[[#This Row],[Time]]),MONTH(UsageTable[[#This Row],[Time]]),DAY(UsageTable[[#This Row],[Time]])),Holidays[Date],1,FALSE()))))</f>
        <v>1</v>
      </c>
      <c r="I30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0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79" spans="2:11" x14ac:dyDescent="0.3">
      <c r="B3079" s="26">
        <v>44242</v>
      </c>
      <c r="C3079" s="33">
        <v>44242.041666666664</v>
      </c>
      <c r="D3079" s="28">
        <v>1.33</v>
      </c>
      <c r="E3079" s="15"/>
      <c r="F3079" s="15"/>
      <c r="G3079" s="36" t="str">
        <f>TEXT(UsageTable[[#This Row],[Time]],"mm-dd")</f>
        <v>02-15</v>
      </c>
      <c r="H3079" s="36" t="b" cm="1">
        <f t="array" ref="H3079">OR(WEEKDAY(UsageTable[[#This Row],[Time]])={1,7},NOT(ISERROR(VLOOKUP(DATE(YEAR(UsageTable[[#This Row],[Time]]),MONTH(UsageTable[[#This Row],[Time]]),DAY(UsageTable[[#This Row],[Time]])),Holidays[Date],1,FALSE()))))</f>
        <v>1</v>
      </c>
      <c r="I30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30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0" spans="2:11" x14ac:dyDescent="0.3">
      <c r="B3080" s="29">
        <v>44242</v>
      </c>
      <c r="C3080" s="34">
        <v>44242.083333333336</v>
      </c>
      <c r="D3080" s="31">
        <v>1.28</v>
      </c>
      <c r="E3080" s="15"/>
      <c r="F3080" s="15"/>
      <c r="G3080" s="36" t="str">
        <f>TEXT(UsageTable[[#This Row],[Time]],"mm-dd")</f>
        <v>02-15</v>
      </c>
      <c r="H3080" s="36" t="b" cm="1">
        <f t="array" ref="H3080">OR(WEEKDAY(UsageTable[[#This Row],[Time]])={1,7},NOT(ISERROR(VLOOKUP(DATE(YEAR(UsageTable[[#This Row],[Time]]),MONTH(UsageTable[[#This Row],[Time]]),DAY(UsageTable[[#This Row],[Time]])),Holidays[Date],1,FALSE()))))</f>
        <v>1</v>
      </c>
      <c r="I30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30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1" spans="2:11" x14ac:dyDescent="0.3">
      <c r="B3081" s="26">
        <v>44242</v>
      </c>
      <c r="C3081" s="33">
        <v>44242.125</v>
      </c>
      <c r="D3081" s="28">
        <v>1.77</v>
      </c>
      <c r="E3081" s="15"/>
      <c r="F3081" s="15"/>
      <c r="G3081" s="36" t="str">
        <f>TEXT(UsageTable[[#This Row],[Time]],"mm-dd")</f>
        <v>02-15</v>
      </c>
      <c r="H3081" s="36" t="b" cm="1">
        <f t="array" ref="H3081">OR(WEEKDAY(UsageTable[[#This Row],[Time]])={1,7},NOT(ISERROR(VLOOKUP(DATE(YEAR(UsageTable[[#This Row],[Time]]),MONTH(UsageTable[[#This Row],[Time]]),DAY(UsageTable[[#This Row],[Time]])),Holidays[Date],1,FALSE()))))</f>
        <v>1</v>
      </c>
      <c r="I30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0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2" spans="2:11" x14ac:dyDescent="0.3">
      <c r="B3082" s="29">
        <v>44242</v>
      </c>
      <c r="C3082" s="34">
        <v>44242.166666666664</v>
      </c>
      <c r="D3082" s="31">
        <v>1.29</v>
      </c>
      <c r="E3082" s="15"/>
      <c r="F3082" s="15"/>
      <c r="G3082" s="36" t="str">
        <f>TEXT(UsageTable[[#This Row],[Time]],"mm-dd")</f>
        <v>02-15</v>
      </c>
      <c r="H3082" s="36" t="b" cm="1">
        <f t="array" ref="H3082">OR(WEEKDAY(UsageTable[[#This Row],[Time]])={1,7},NOT(ISERROR(VLOOKUP(DATE(YEAR(UsageTable[[#This Row],[Time]]),MONTH(UsageTable[[#This Row],[Time]]),DAY(UsageTable[[#This Row],[Time]])),Holidays[Date],1,FALSE()))))</f>
        <v>1</v>
      </c>
      <c r="I30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30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3" spans="2:11" x14ac:dyDescent="0.3">
      <c r="B3083" s="26">
        <v>44242</v>
      </c>
      <c r="C3083" s="33">
        <v>44242.208333333336</v>
      </c>
      <c r="D3083" s="28">
        <v>1.73</v>
      </c>
      <c r="E3083" s="15"/>
      <c r="F3083" s="15"/>
      <c r="G3083" s="36" t="str">
        <f>TEXT(UsageTable[[#This Row],[Time]],"mm-dd")</f>
        <v>02-15</v>
      </c>
      <c r="H3083" s="36" t="b" cm="1">
        <f t="array" ref="H3083">OR(WEEKDAY(UsageTable[[#This Row],[Time]])={1,7},NOT(ISERROR(VLOOKUP(DATE(YEAR(UsageTable[[#This Row],[Time]]),MONTH(UsageTable[[#This Row],[Time]]),DAY(UsageTable[[#This Row],[Time]])),Holidays[Date],1,FALSE()))))</f>
        <v>1</v>
      </c>
      <c r="I30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30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4" spans="2:11" x14ac:dyDescent="0.3">
      <c r="B3084" s="29">
        <v>44242</v>
      </c>
      <c r="C3084" s="34">
        <v>44242.25</v>
      </c>
      <c r="D3084" s="31">
        <v>2.23</v>
      </c>
      <c r="E3084" s="15"/>
      <c r="F3084" s="15"/>
      <c r="G3084" s="36" t="str">
        <f>TEXT(UsageTable[[#This Row],[Time]],"mm-dd")</f>
        <v>02-15</v>
      </c>
      <c r="H3084" s="36" t="b" cm="1">
        <f t="array" ref="H3084">OR(WEEKDAY(UsageTable[[#This Row],[Time]])={1,7},NOT(ISERROR(VLOOKUP(DATE(YEAR(UsageTable[[#This Row],[Time]]),MONTH(UsageTable[[#This Row],[Time]]),DAY(UsageTable[[#This Row],[Time]])),Holidays[Date],1,FALSE()))))</f>
        <v>1</v>
      </c>
      <c r="I30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2.23</v>
      </c>
      <c r="J30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5" spans="2:11" x14ac:dyDescent="0.3">
      <c r="B3085" s="26">
        <v>44242</v>
      </c>
      <c r="C3085" s="33">
        <v>44242.291666666664</v>
      </c>
      <c r="D3085" s="28">
        <v>2.34</v>
      </c>
      <c r="E3085" s="15"/>
      <c r="F3085" s="15"/>
      <c r="G3085" s="36" t="str">
        <f>TEXT(UsageTable[[#This Row],[Time]],"mm-dd")</f>
        <v>02-15</v>
      </c>
      <c r="H3085" s="36" t="b" cm="1">
        <f t="array" ref="H3085">OR(WEEKDAY(UsageTable[[#This Row],[Time]])={1,7},NOT(ISERROR(VLOOKUP(DATE(YEAR(UsageTable[[#This Row],[Time]]),MONTH(UsageTable[[#This Row],[Time]]),DAY(UsageTable[[#This Row],[Time]])),Holidays[Date],1,FALSE()))))</f>
        <v>1</v>
      </c>
      <c r="I30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2.34</v>
      </c>
      <c r="J30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6" spans="2:11" x14ac:dyDescent="0.3">
      <c r="B3086" s="29">
        <v>44242</v>
      </c>
      <c r="C3086" s="34">
        <v>44242.333333333336</v>
      </c>
      <c r="D3086" s="31">
        <v>3.01</v>
      </c>
      <c r="E3086" s="15"/>
      <c r="F3086" s="15"/>
      <c r="G3086" s="36" t="str">
        <f>TEXT(UsageTable[[#This Row],[Time]],"mm-dd")</f>
        <v>02-15</v>
      </c>
      <c r="H3086" s="36" t="b" cm="1">
        <f t="array" ref="H3086">OR(WEEKDAY(UsageTable[[#This Row],[Time]])={1,7},NOT(ISERROR(VLOOKUP(DATE(YEAR(UsageTable[[#This Row],[Time]]),MONTH(UsageTable[[#This Row],[Time]]),DAY(UsageTable[[#This Row],[Time]])),Holidays[Date],1,FALSE()))))</f>
        <v>1</v>
      </c>
      <c r="I30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3.01</v>
      </c>
      <c r="J30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7" spans="2:11" x14ac:dyDescent="0.3">
      <c r="B3087" s="26">
        <v>44242</v>
      </c>
      <c r="C3087" s="33">
        <v>44242.375</v>
      </c>
      <c r="D3087" s="28">
        <v>3.84</v>
      </c>
      <c r="E3087" s="15"/>
      <c r="F3087" s="15"/>
      <c r="G3087" s="36" t="str">
        <f>TEXT(UsageTable[[#This Row],[Time]],"mm-dd")</f>
        <v>02-15</v>
      </c>
      <c r="H3087" s="36" t="b" cm="1">
        <f t="array" ref="H3087">OR(WEEKDAY(UsageTable[[#This Row],[Time]])={1,7},NOT(ISERROR(VLOOKUP(DATE(YEAR(UsageTable[[#This Row],[Time]]),MONTH(UsageTable[[#This Row],[Time]]),DAY(UsageTable[[#This Row],[Time]])),Holidays[Date],1,FALSE()))))</f>
        <v>1</v>
      </c>
      <c r="I30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3.84</v>
      </c>
      <c r="J30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8" spans="2:11" x14ac:dyDescent="0.3">
      <c r="B3088" s="29">
        <v>44242</v>
      </c>
      <c r="C3088" s="34">
        <v>44242.416666666664</v>
      </c>
      <c r="D3088" s="31">
        <v>3.91</v>
      </c>
      <c r="E3088" s="15"/>
      <c r="F3088" s="15"/>
      <c r="G3088" s="36" t="str">
        <f>TEXT(UsageTable[[#This Row],[Time]],"mm-dd")</f>
        <v>02-15</v>
      </c>
      <c r="H3088" s="36" t="b" cm="1">
        <f t="array" ref="H3088">OR(WEEKDAY(UsageTable[[#This Row],[Time]])={1,7},NOT(ISERROR(VLOOKUP(DATE(YEAR(UsageTable[[#This Row],[Time]]),MONTH(UsageTable[[#This Row],[Time]]),DAY(UsageTable[[#This Row],[Time]])),Holidays[Date],1,FALSE()))))</f>
        <v>1</v>
      </c>
      <c r="I30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3.91</v>
      </c>
      <c r="J30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89" spans="2:11" x14ac:dyDescent="0.3">
      <c r="B3089" s="26">
        <v>44242</v>
      </c>
      <c r="C3089" s="33">
        <v>44242.458333333336</v>
      </c>
      <c r="D3089" s="28">
        <v>1.64</v>
      </c>
      <c r="E3089" s="15"/>
      <c r="F3089" s="15"/>
      <c r="G3089" s="36" t="str">
        <f>TEXT(UsageTable[[#This Row],[Time]],"mm-dd")</f>
        <v>02-15</v>
      </c>
      <c r="H3089" s="36" t="b" cm="1">
        <f t="array" ref="H3089">OR(WEEKDAY(UsageTable[[#This Row],[Time]])={1,7},NOT(ISERROR(VLOOKUP(DATE(YEAR(UsageTable[[#This Row],[Time]]),MONTH(UsageTable[[#This Row],[Time]]),DAY(UsageTable[[#This Row],[Time]])),Holidays[Date],1,FALSE()))))</f>
        <v>1</v>
      </c>
      <c r="I30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30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0" spans="2:11" x14ac:dyDescent="0.3">
      <c r="B3090" s="29">
        <v>44242</v>
      </c>
      <c r="C3090" s="34">
        <v>44242.5</v>
      </c>
      <c r="D3090" s="31">
        <v>4.26</v>
      </c>
      <c r="E3090" s="15"/>
      <c r="F3090" s="15"/>
      <c r="G3090" s="36" t="str">
        <f>TEXT(UsageTable[[#This Row],[Time]],"mm-dd")</f>
        <v>02-15</v>
      </c>
      <c r="H3090" s="36" t="b" cm="1">
        <f t="array" ref="H3090">OR(WEEKDAY(UsageTable[[#This Row],[Time]])={1,7},NOT(ISERROR(VLOOKUP(DATE(YEAR(UsageTable[[#This Row],[Time]]),MONTH(UsageTable[[#This Row],[Time]]),DAY(UsageTable[[#This Row],[Time]])),Holidays[Date],1,FALSE()))))</f>
        <v>1</v>
      </c>
      <c r="I30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4.26</v>
      </c>
      <c r="J30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1" spans="2:11" x14ac:dyDescent="0.3">
      <c r="B3091" s="26">
        <v>44242</v>
      </c>
      <c r="C3091" s="33">
        <v>44242.541666666664</v>
      </c>
      <c r="D3091" s="28">
        <v>2.5299999999999998</v>
      </c>
      <c r="E3091" s="15"/>
      <c r="F3091" s="15"/>
      <c r="G3091" s="36" t="str">
        <f>TEXT(UsageTable[[#This Row],[Time]],"mm-dd")</f>
        <v>02-15</v>
      </c>
      <c r="H3091" s="36" t="b" cm="1">
        <f t="array" ref="H3091">OR(WEEKDAY(UsageTable[[#This Row],[Time]])={1,7},NOT(ISERROR(VLOOKUP(DATE(YEAR(UsageTable[[#This Row],[Time]]),MONTH(UsageTable[[#This Row],[Time]]),DAY(UsageTable[[#This Row],[Time]])),Holidays[Date],1,FALSE()))))</f>
        <v>1</v>
      </c>
      <c r="I30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2.5299999999999998</v>
      </c>
      <c r="J30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2" spans="2:11" x14ac:dyDescent="0.3">
      <c r="B3092" s="29">
        <v>44242</v>
      </c>
      <c r="C3092" s="34">
        <v>44242.583333333336</v>
      </c>
      <c r="D3092" s="31">
        <v>4.59</v>
      </c>
      <c r="E3092" s="15"/>
      <c r="F3092" s="15"/>
      <c r="G3092" s="36" t="str">
        <f>TEXT(UsageTable[[#This Row],[Time]],"mm-dd")</f>
        <v>02-15</v>
      </c>
      <c r="H3092" s="36" t="b" cm="1">
        <f t="array" ref="H3092">OR(WEEKDAY(UsageTable[[#This Row],[Time]])={1,7},NOT(ISERROR(VLOOKUP(DATE(YEAR(UsageTable[[#This Row],[Time]]),MONTH(UsageTable[[#This Row],[Time]]),DAY(UsageTable[[#This Row],[Time]])),Holidays[Date],1,FALSE()))))</f>
        <v>1</v>
      </c>
      <c r="I30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4.59</v>
      </c>
      <c r="J30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3" spans="2:11" x14ac:dyDescent="0.3">
      <c r="B3093" s="26">
        <v>44242</v>
      </c>
      <c r="C3093" s="33">
        <v>44242.625</v>
      </c>
      <c r="D3093" s="28">
        <v>2.14</v>
      </c>
      <c r="E3093" s="15"/>
      <c r="F3093" s="15"/>
      <c r="G3093" s="36" t="str">
        <f>TEXT(UsageTable[[#This Row],[Time]],"mm-dd")</f>
        <v>02-15</v>
      </c>
      <c r="H3093" s="36" t="b" cm="1">
        <f t="array" ref="H3093">OR(WEEKDAY(UsageTable[[#This Row],[Time]])={1,7},NOT(ISERROR(VLOOKUP(DATE(YEAR(UsageTable[[#This Row],[Time]]),MONTH(UsageTable[[#This Row],[Time]]),DAY(UsageTable[[#This Row],[Time]])),Holidays[Date],1,FALSE()))))</f>
        <v>1</v>
      </c>
      <c r="I30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30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4" spans="2:11" x14ac:dyDescent="0.3">
      <c r="B3094" s="29">
        <v>44242</v>
      </c>
      <c r="C3094" s="34">
        <v>44242.666666666664</v>
      </c>
      <c r="D3094" s="31">
        <v>2.5499999999999998</v>
      </c>
      <c r="E3094" s="15"/>
      <c r="F3094" s="15"/>
      <c r="G3094" s="36" t="str">
        <f>TEXT(UsageTable[[#This Row],[Time]],"mm-dd")</f>
        <v>02-15</v>
      </c>
      <c r="H3094" s="36" t="b" cm="1">
        <f t="array" ref="H3094">OR(WEEKDAY(UsageTable[[#This Row],[Time]])={1,7},NOT(ISERROR(VLOOKUP(DATE(YEAR(UsageTable[[#This Row],[Time]]),MONTH(UsageTable[[#This Row],[Time]]),DAY(UsageTable[[#This Row],[Time]])),Holidays[Date],1,FALSE()))))</f>
        <v>1</v>
      </c>
      <c r="I30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2.5499999999999998</v>
      </c>
      <c r="J30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5" spans="2:11" x14ac:dyDescent="0.3">
      <c r="B3095" s="26">
        <v>44242</v>
      </c>
      <c r="C3095" s="33">
        <v>44242.708333333336</v>
      </c>
      <c r="D3095" s="28">
        <v>6.14</v>
      </c>
      <c r="E3095" s="15"/>
      <c r="F3095" s="15"/>
      <c r="G3095" s="36" t="str">
        <f>TEXT(UsageTable[[#This Row],[Time]],"mm-dd")</f>
        <v>02-15</v>
      </c>
      <c r="H3095" s="36" t="b" cm="1">
        <f t="array" ref="H3095">OR(WEEKDAY(UsageTable[[#This Row],[Time]])={1,7},NOT(ISERROR(VLOOKUP(DATE(YEAR(UsageTable[[#This Row],[Time]]),MONTH(UsageTable[[#This Row],[Time]]),DAY(UsageTable[[#This Row],[Time]])),Holidays[Date],1,FALSE()))))</f>
        <v>1</v>
      </c>
      <c r="I30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6.14</v>
      </c>
      <c r="J30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6" spans="2:11" x14ac:dyDescent="0.3">
      <c r="B3096" s="29">
        <v>44242</v>
      </c>
      <c r="C3096" s="34">
        <v>44242.75</v>
      </c>
      <c r="D3096" s="31">
        <v>2.3199999999999998</v>
      </c>
      <c r="E3096" s="15"/>
      <c r="F3096" s="15"/>
      <c r="G3096" s="36" t="str">
        <f>TEXT(UsageTable[[#This Row],[Time]],"mm-dd")</f>
        <v>02-15</v>
      </c>
      <c r="H3096" s="36" t="b" cm="1">
        <f t="array" ref="H3096">OR(WEEKDAY(UsageTable[[#This Row],[Time]])={1,7},NOT(ISERROR(VLOOKUP(DATE(YEAR(UsageTable[[#This Row],[Time]]),MONTH(UsageTable[[#This Row],[Time]]),DAY(UsageTable[[#This Row],[Time]])),Holidays[Date],1,FALSE()))))</f>
        <v>1</v>
      </c>
      <c r="I30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30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7" spans="2:11" x14ac:dyDescent="0.3">
      <c r="B3097" s="26">
        <v>44242</v>
      </c>
      <c r="C3097" s="33">
        <v>44242.791666666664</v>
      </c>
      <c r="D3097" s="28">
        <v>1.98</v>
      </c>
      <c r="E3097" s="15"/>
      <c r="F3097" s="15"/>
      <c r="G3097" s="36" t="str">
        <f>TEXT(UsageTable[[#This Row],[Time]],"mm-dd")</f>
        <v>02-15</v>
      </c>
      <c r="H3097" s="36" t="b" cm="1">
        <f t="array" ref="H3097">OR(WEEKDAY(UsageTable[[#This Row],[Time]])={1,7},NOT(ISERROR(VLOOKUP(DATE(YEAR(UsageTable[[#This Row],[Time]]),MONTH(UsageTable[[#This Row],[Time]]),DAY(UsageTable[[#This Row],[Time]])),Holidays[Date],1,FALSE()))))</f>
        <v>1</v>
      </c>
      <c r="I30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1.98</v>
      </c>
      <c r="J30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8" spans="2:11" x14ac:dyDescent="0.3">
      <c r="B3098" s="29">
        <v>44242</v>
      </c>
      <c r="C3098" s="34">
        <v>44242.833333333336</v>
      </c>
      <c r="D3098" s="31">
        <v>2.58</v>
      </c>
      <c r="E3098" s="15"/>
      <c r="F3098" s="15"/>
      <c r="G3098" s="36" t="str">
        <f>TEXT(UsageTable[[#This Row],[Time]],"mm-dd")</f>
        <v>02-15</v>
      </c>
      <c r="H3098" s="36" t="b" cm="1">
        <f t="array" ref="H3098">OR(WEEKDAY(UsageTable[[#This Row],[Time]])={1,7},NOT(ISERROR(VLOOKUP(DATE(YEAR(UsageTable[[#This Row],[Time]]),MONTH(UsageTable[[#This Row],[Time]]),DAY(UsageTable[[#This Row],[Time]])),Holidays[Date],1,FALSE()))))</f>
        <v>1</v>
      </c>
      <c r="I30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2.58</v>
      </c>
      <c r="J30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099" spans="2:11" x14ac:dyDescent="0.3">
      <c r="B3099" s="26">
        <v>44242</v>
      </c>
      <c r="C3099" s="33">
        <v>44242.875</v>
      </c>
      <c r="D3099" s="28">
        <v>0.98</v>
      </c>
      <c r="E3099" s="15"/>
      <c r="F3099" s="15"/>
      <c r="G3099" s="36" t="str">
        <f>TEXT(UsageTable[[#This Row],[Time]],"mm-dd")</f>
        <v>02-15</v>
      </c>
      <c r="H3099" s="36" t="b" cm="1">
        <f t="array" ref="H3099">OR(WEEKDAY(UsageTable[[#This Row],[Time]])={1,7},NOT(ISERROR(VLOOKUP(DATE(YEAR(UsageTable[[#This Row],[Time]]),MONTH(UsageTable[[#This Row],[Time]]),DAY(UsageTable[[#This Row],[Time]])),Holidays[Date],1,FALSE()))))</f>
        <v>1</v>
      </c>
      <c r="I30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0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0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0" spans="2:11" x14ac:dyDescent="0.3">
      <c r="B3100" s="29">
        <v>44242</v>
      </c>
      <c r="C3100" s="34">
        <v>44242.916666666664</v>
      </c>
      <c r="D3100" s="31">
        <v>0.49</v>
      </c>
      <c r="E3100" s="15"/>
      <c r="F3100" s="15"/>
      <c r="G3100" s="36" t="str">
        <f>TEXT(UsageTable[[#This Row],[Time]],"mm-dd")</f>
        <v>02-15</v>
      </c>
      <c r="H3100" s="36" t="b" cm="1">
        <f t="array" ref="H3100">OR(WEEKDAY(UsageTable[[#This Row],[Time]])={1,7},NOT(ISERROR(VLOOKUP(DATE(YEAR(UsageTable[[#This Row],[Time]]),MONTH(UsageTable[[#This Row],[Time]]),DAY(UsageTable[[#This Row],[Time]])),Holidays[Date],1,FALSE()))))</f>
        <v>1</v>
      </c>
      <c r="I31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31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1" spans="2:11" x14ac:dyDescent="0.3">
      <c r="B3101" s="26">
        <v>44242</v>
      </c>
      <c r="C3101" s="33">
        <v>44242.958333333336</v>
      </c>
      <c r="D3101" s="28">
        <v>0.88</v>
      </c>
      <c r="E3101" s="15"/>
      <c r="F3101" s="15"/>
      <c r="G3101" s="36" t="str">
        <f>TEXT(UsageTable[[#This Row],[Time]],"mm-dd")</f>
        <v>02-15</v>
      </c>
      <c r="H3101" s="36" t="b" cm="1">
        <f t="array" ref="H3101">OR(WEEKDAY(UsageTable[[#This Row],[Time]])={1,7},NOT(ISERROR(VLOOKUP(DATE(YEAR(UsageTable[[#This Row],[Time]]),MONTH(UsageTable[[#This Row],[Time]]),DAY(UsageTable[[#This Row],[Time]])),Holidays[Date],1,FALSE()))))</f>
        <v>1</v>
      </c>
      <c r="I31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1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2" spans="2:11" x14ac:dyDescent="0.3">
      <c r="B3102" s="29">
        <v>44243</v>
      </c>
      <c r="C3102" s="34">
        <v>44243</v>
      </c>
      <c r="D3102" s="31">
        <v>0.34</v>
      </c>
      <c r="E3102" s="15"/>
      <c r="F3102" s="15"/>
      <c r="G3102" s="36" t="str">
        <f>TEXT(UsageTable[[#This Row],[Time]],"mm-dd")</f>
        <v>02-16</v>
      </c>
      <c r="H3102" s="36" t="b" cm="1">
        <f t="array" ref="H3102">OR(WEEKDAY(UsageTable[[#This Row],[Time]])={1,7},NOT(ISERROR(VLOOKUP(DATE(YEAR(UsageTable[[#This Row],[Time]]),MONTH(UsageTable[[#This Row],[Time]]),DAY(UsageTable[[#This Row],[Time]])),Holidays[Date],1,FALSE()))))</f>
        <v>0</v>
      </c>
      <c r="I31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1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3" spans="2:11" x14ac:dyDescent="0.3">
      <c r="B3103" s="26">
        <v>44243</v>
      </c>
      <c r="C3103" s="33">
        <v>44243.041666666664</v>
      </c>
      <c r="D3103" s="28">
        <v>0.65</v>
      </c>
      <c r="E3103" s="15"/>
      <c r="F3103" s="15"/>
      <c r="G3103" s="36" t="str">
        <f>TEXT(UsageTable[[#This Row],[Time]],"mm-dd")</f>
        <v>02-16</v>
      </c>
      <c r="H3103" s="36" t="b" cm="1">
        <f t="array" ref="H3103">OR(WEEKDAY(UsageTable[[#This Row],[Time]])={1,7},NOT(ISERROR(VLOOKUP(DATE(YEAR(UsageTable[[#This Row],[Time]]),MONTH(UsageTable[[#This Row],[Time]]),DAY(UsageTable[[#This Row],[Time]])),Holidays[Date],1,FALSE()))))</f>
        <v>0</v>
      </c>
      <c r="I31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31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4" spans="2:11" x14ac:dyDescent="0.3">
      <c r="B3104" s="29">
        <v>44243</v>
      </c>
      <c r="C3104" s="34">
        <v>44243.083333333336</v>
      </c>
      <c r="D3104" s="31">
        <v>0.53</v>
      </c>
      <c r="E3104" s="15"/>
      <c r="F3104" s="15"/>
      <c r="G3104" s="36" t="str">
        <f>TEXT(UsageTable[[#This Row],[Time]],"mm-dd")</f>
        <v>02-16</v>
      </c>
      <c r="H3104" s="36" t="b" cm="1">
        <f t="array" ref="H3104">OR(WEEKDAY(UsageTable[[#This Row],[Time]])={1,7},NOT(ISERROR(VLOOKUP(DATE(YEAR(UsageTable[[#This Row],[Time]]),MONTH(UsageTable[[#This Row],[Time]]),DAY(UsageTable[[#This Row],[Time]])),Holidays[Date],1,FALSE()))))</f>
        <v>0</v>
      </c>
      <c r="I31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31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5" spans="2:11" x14ac:dyDescent="0.3">
      <c r="B3105" s="26">
        <v>44243</v>
      </c>
      <c r="C3105" s="33">
        <v>44243.125</v>
      </c>
      <c r="D3105" s="28">
        <v>0.34</v>
      </c>
      <c r="E3105" s="15"/>
      <c r="F3105" s="15"/>
      <c r="G3105" s="36" t="str">
        <f>TEXT(UsageTable[[#This Row],[Time]],"mm-dd")</f>
        <v>02-16</v>
      </c>
      <c r="H3105" s="36" t="b" cm="1">
        <f t="array" ref="H3105">OR(WEEKDAY(UsageTable[[#This Row],[Time]])={1,7},NOT(ISERROR(VLOOKUP(DATE(YEAR(UsageTable[[#This Row],[Time]]),MONTH(UsageTable[[#This Row],[Time]]),DAY(UsageTable[[#This Row],[Time]])),Holidays[Date],1,FALSE()))))</f>
        <v>0</v>
      </c>
      <c r="I31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1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6" spans="2:11" x14ac:dyDescent="0.3">
      <c r="B3106" s="29">
        <v>44243</v>
      </c>
      <c r="C3106" s="34">
        <v>44243.166666666664</v>
      </c>
      <c r="D3106" s="31">
        <v>0.39</v>
      </c>
      <c r="E3106" s="15"/>
      <c r="F3106" s="15"/>
      <c r="G3106" s="36" t="str">
        <f>TEXT(UsageTable[[#This Row],[Time]],"mm-dd")</f>
        <v>02-16</v>
      </c>
      <c r="H3106" s="36" t="b" cm="1">
        <f t="array" ref="H3106">OR(WEEKDAY(UsageTable[[#This Row],[Time]])={1,7},NOT(ISERROR(VLOOKUP(DATE(YEAR(UsageTable[[#This Row],[Time]]),MONTH(UsageTable[[#This Row],[Time]]),DAY(UsageTable[[#This Row],[Time]])),Holidays[Date],1,FALSE()))))</f>
        <v>0</v>
      </c>
      <c r="I31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1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7" spans="2:11" x14ac:dyDescent="0.3">
      <c r="B3107" s="26">
        <v>44243</v>
      </c>
      <c r="C3107" s="33">
        <v>44243.208333333336</v>
      </c>
      <c r="D3107" s="28">
        <v>1.77</v>
      </c>
      <c r="E3107" s="15"/>
      <c r="F3107" s="15"/>
      <c r="G3107" s="36" t="str">
        <f>TEXT(UsageTable[[#This Row],[Time]],"mm-dd")</f>
        <v>02-16</v>
      </c>
      <c r="H3107" s="36" t="b" cm="1">
        <f t="array" ref="H3107">OR(WEEKDAY(UsageTable[[#This Row],[Time]])={1,7},NOT(ISERROR(VLOOKUP(DATE(YEAR(UsageTable[[#This Row],[Time]]),MONTH(UsageTable[[#This Row],[Time]]),DAY(UsageTable[[#This Row],[Time]])),Holidays[Date],1,FALSE()))))</f>
        <v>0</v>
      </c>
      <c r="I31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1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8" spans="2:11" x14ac:dyDescent="0.3">
      <c r="B3108" s="29">
        <v>44243</v>
      </c>
      <c r="C3108" s="34">
        <v>44243.25</v>
      </c>
      <c r="D3108" s="31">
        <v>2.41</v>
      </c>
      <c r="E3108" s="15"/>
      <c r="F3108" s="15"/>
      <c r="G3108" s="36" t="str">
        <f>TEXT(UsageTable[[#This Row],[Time]],"mm-dd")</f>
        <v>02-16</v>
      </c>
      <c r="H3108" s="36" t="b" cm="1">
        <f t="array" ref="H3108">OR(WEEKDAY(UsageTable[[#This Row],[Time]])={1,7},NOT(ISERROR(VLOOKUP(DATE(YEAR(UsageTable[[#This Row],[Time]]),MONTH(UsageTable[[#This Row],[Time]]),DAY(UsageTable[[#This Row],[Time]])),Holidays[Date],1,FALSE()))))</f>
        <v>0</v>
      </c>
      <c r="I31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2.41</v>
      </c>
      <c r="J31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09" spans="2:11" x14ac:dyDescent="0.3">
      <c r="B3109" s="26">
        <v>44243</v>
      </c>
      <c r="C3109" s="33">
        <v>44243.291666666664</v>
      </c>
      <c r="D3109" s="28">
        <v>2.14</v>
      </c>
      <c r="E3109" s="15"/>
      <c r="F3109" s="15"/>
      <c r="G3109" s="36" t="str">
        <f>TEXT(UsageTable[[#This Row],[Time]],"mm-dd")</f>
        <v>02-16</v>
      </c>
      <c r="H3109" s="36" t="b" cm="1">
        <f t="array" ref="H3109">OR(WEEKDAY(UsageTable[[#This Row],[Time]])={1,7},NOT(ISERROR(VLOOKUP(DATE(YEAR(UsageTable[[#This Row],[Time]]),MONTH(UsageTable[[#This Row],[Time]]),DAY(UsageTable[[#This Row],[Time]])),Holidays[Date],1,FALSE()))))</f>
        <v>0</v>
      </c>
      <c r="I31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2.14</v>
      </c>
    </row>
    <row r="3110" spans="2:11" x14ac:dyDescent="0.3">
      <c r="B3110" s="29">
        <v>44243</v>
      </c>
      <c r="C3110" s="34">
        <v>44243.333333333336</v>
      </c>
      <c r="D3110" s="31">
        <v>2.5299999999999998</v>
      </c>
      <c r="E3110" s="15"/>
      <c r="F3110" s="15"/>
      <c r="G3110" s="36" t="str">
        <f>TEXT(UsageTable[[#This Row],[Time]],"mm-dd")</f>
        <v>02-16</v>
      </c>
      <c r="H3110" s="36" t="b" cm="1">
        <f t="array" ref="H3110">OR(WEEKDAY(UsageTable[[#This Row],[Time]])={1,7},NOT(ISERROR(VLOOKUP(DATE(YEAR(UsageTable[[#This Row],[Time]]),MONTH(UsageTable[[#This Row],[Time]]),DAY(UsageTable[[#This Row],[Time]])),Holidays[Date],1,FALSE()))))</f>
        <v>0</v>
      </c>
      <c r="I31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2.5299999999999998</v>
      </c>
    </row>
    <row r="3111" spans="2:11" x14ac:dyDescent="0.3">
      <c r="B3111" s="26">
        <v>44243</v>
      </c>
      <c r="C3111" s="33">
        <v>44243.375</v>
      </c>
      <c r="D3111" s="28">
        <v>2</v>
      </c>
      <c r="E3111" s="15"/>
      <c r="F3111" s="15"/>
      <c r="G3111" s="36" t="str">
        <f>TEXT(UsageTable[[#This Row],[Time]],"mm-dd")</f>
        <v>02-16</v>
      </c>
      <c r="H3111" s="36" t="b" cm="1">
        <f t="array" ref="H3111">OR(WEEKDAY(UsageTable[[#This Row],[Time]])={1,7},NOT(ISERROR(VLOOKUP(DATE(YEAR(UsageTable[[#This Row],[Time]]),MONTH(UsageTable[[#This Row],[Time]]),DAY(UsageTable[[#This Row],[Time]])),Holidays[Date],1,FALSE()))))</f>
        <v>0</v>
      </c>
      <c r="I31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3112" spans="2:11" x14ac:dyDescent="0.3">
      <c r="B3112" s="29">
        <v>44243</v>
      </c>
      <c r="C3112" s="34">
        <v>44243.416666666664</v>
      </c>
      <c r="D3112" s="31">
        <v>1.53</v>
      </c>
      <c r="E3112" s="15"/>
      <c r="F3112" s="15"/>
      <c r="G3112" s="36" t="str">
        <f>TEXT(UsageTable[[#This Row],[Time]],"mm-dd")</f>
        <v>02-16</v>
      </c>
      <c r="H3112" s="36" t="b" cm="1">
        <f t="array" ref="H3112">OR(WEEKDAY(UsageTable[[#This Row],[Time]])={1,7},NOT(ISERROR(VLOOKUP(DATE(YEAR(UsageTable[[#This Row],[Time]]),MONTH(UsageTable[[#This Row],[Time]]),DAY(UsageTable[[#This Row],[Time]])),Holidays[Date],1,FALSE()))))</f>
        <v>0</v>
      </c>
      <c r="I31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1.53</v>
      </c>
    </row>
    <row r="3113" spans="2:11" x14ac:dyDescent="0.3">
      <c r="B3113" s="26">
        <v>44243</v>
      </c>
      <c r="C3113" s="33">
        <v>44243.458333333336</v>
      </c>
      <c r="D3113" s="28">
        <v>2.95</v>
      </c>
      <c r="E3113" s="15"/>
      <c r="F3113" s="15"/>
      <c r="G3113" s="36" t="str">
        <f>TEXT(UsageTable[[#This Row],[Time]],"mm-dd")</f>
        <v>02-16</v>
      </c>
      <c r="H3113" s="36" t="b" cm="1">
        <f t="array" ref="H3113">OR(WEEKDAY(UsageTable[[#This Row],[Time]])={1,7},NOT(ISERROR(VLOOKUP(DATE(YEAR(UsageTable[[#This Row],[Time]]),MONTH(UsageTable[[#This Row],[Time]]),DAY(UsageTable[[#This Row],[Time]])),Holidays[Date],1,FALSE()))))</f>
        <v>0</v>
      </c>
      <c r="I31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2.95</v>
      </c>
      <c r="K31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4" spans="2:11" x14ac:dyDescent="0.3">
      <c r="B3114" s="29">
        <v>44243</v>
      </c>
      <c r="C3114" s="34">
        <v>44243.5</v>
      </c>
      <c r="D3114" s="31">
        <v>1.83</v>
      </c>
      <c r="E3114" s="15"/>
      <c r="F3114" s="15"/>
      <c r="G3114" s="36" t="str">
        <f>TEXT(UsageTable[[#This Row],[Time]],"mm-dd")</f>
        <v>02-16</v>
      </c>
      <c r="H3114" s="36" t="b" cm="1">
        <f t="array" ref="H3114">OR(WEEKDAY(UsageTable[[#This Row],[Time]])={1,7},NOT(ISERROR(VLOOKUP(DATE(YEAR(UsageTable[[#This Row],[Time]]),MONTH(UsageTable[[#This Row],[Time]]),DAY(UsageTable[[#This Row],[Time]])),Holidays[Date],1,FALSE()))))</f>
        <v>0</v>
      </c>
      <c r="I31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1.83</v>
      </c>
      <c r="K31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5" spans="2:11" x14ac:dyDescent="0.3">
      <c r="B3115" s="26">
        <v>44243</v>
      </c>
      <c r="C3115" s="33">
        <v>44243.541666666664</v>
      </c>
      <c r="D3115" s="28">
        <v>2.67</v>
      </c>
      <c r="E3115" s="15"/>
      <c r="F3115" s="15"/>
      <c r="G3115" s="36" t="str">
        <f>TEXT(UsageTable[[#This Row],[Time]],"mm-dd")</f>
        <v>02-16</v>
      </c>
      <c r="H3115" s="36" t="b" cm="1">
        <f t="array" ref="H3115">OR(WEEKDAY(UsageTable[[#This Row],[Time]])={1,7},NOT(ISERROR(VLOOKUP(DATE(YEAR(UsageTable[[#This Row],[Time]]),MONTH(UsageTable[[#This Row],[Time]]),DAY(UsageTable[[#This Row],[Time]])),Holidays[Date],1,FALSE()))))</f>
        <v>0</v>
      </c>
      <c r="I31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2.67</v>
      </c>
      <c r="K31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6" spans="2:11" x14ac:dyDescent="0.3">
      <c r="B3116" s="29">
        <v>44243</v>
      </c>
      <c r="C3116" s="34">
        <v>44243.583333333336</v>
      </c>
      <c r="D3116" s="31">
        <v>1.77</v>
      </c>
      <c r="E3116" s="15"/>
      <c r="F3116" s="15"/>
      <c r="G3116" s="36" t="str">
        <f>TEXT(UsageTable[[#This Row],[Time]],"mm-dd")</f>
        <v>02-16</v>
      </c>
      <c r="H3116" s="36" t="b" cm="1">
        <f t="array" ref="H3116">OR(WEEKDAY(UsageTable[[#This Row],[Time]])={1,7},NOT(ISERROR(VLOOKUP(DATE(YEAR(UsageTable[[#This Row],[Time]]),MONTH(UsageTable[[#This Row],[Time]]),DAY(UsageTable[[#This Row],[Time]])),Holidays[Date],1,FALSE()))))</f>
        <v>0</v>
      </c>
      <c r="I31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1.77</v>
      </c>
      <c r="K31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7" spans="2:11" x14ac:dyDescent="0.3">
      <c r="B3117" s="26">
        <v>44243</v>
      </c>
      <c r="C3117" s="33">
        <v>44243.625</v>
      </c>
      <c r="D3117" s="28">
        <v>1.51</v>
      </c>
      <c r="E3117" s="15"/>
      <c r="F3117" s="15"/>
      <c r="G3117" s="36" t="str">
        <f>TEXT(UsageTable[[#This Row],[Time]],"mm-dd")</f>
        <v>02-16</v>
      </c>
      <c r="H3117" s="36" t="b" cm="1">
        <f t="array" ref="H3117">OR(WEEKDAY(UsageTable[[#This Row],[Time]])={1,7},NOT(ISERROR(VLOOKUP(DATE(YEAR(UsageTable[[#This Row],[Time]]),MONTH(UsageTable[[#This Row],[Time]]),DAY(UsageTable[[#This Row],[Time]])),Holidays[Date],1,FALSE()))))</f>
        <v>0</v>
      </c>
      <c r="I31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1.51</v>
      </c>
      <c r="K31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8" spans="2:11" x14ac:dyDescent="0.3">
      <c r="B3118" s="29">
        <v>44243</v>
      </c>
      <c r="C3118" s="34">
        <v>44243.666666666664</v>
      </c>
      <c r="D3118" s="31">
        <v>2.09</v>
      </c>
      <c r="E3118" s="15"/>
      <c r="F3118" s="15"/>
      <c r="G3118" s="36" t="str">
        <f>TEXT(UsageTable[[#This Row],[Time]],"mm-dd")</f>
        <v>02-16</v>
      </c>
      <c r="H3118" s="36" t="b" cm="1">
        <f t="array" ref="H3118">OR(WEEKDAY(UsageTable[[#This Row],[Time]])={1,7},NOT(ISERROR(VLOOKUP(DATE(YEAR(UsageTable[[#This Row],[Time]]),MONTH(UsageTable[[#This Row],[Time]]),DAY(UsageTable[[#This Row],[Time]])),Holidays[Date],1,FALSE()))))</f>
        <v>0</v>
      </c>
      <c r="I31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2.09</v>
      </c>
      <c r="K31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19" spans="2:11" x14ac:dyDescent="0.3">
      <c r="B3119" s="26">
        <v>44243</v>
      </c>
      <c r="C3119" s="33">
        <v>44243.708333333336</v>
      </c>
      <c r="D3119" s="28">
        <v>2.13</v>
      </c>
      <c r="E3119" s="15"/>
      <c r="F3119" s="15"/>
      <c r="G3119" s="36" t="str">
        <f>TEXT(UsageTable[[#This Row],[Time]],"mm-dd")</f>
        <v>02-16</v>
      </c>
      <c r="H3119" s="36" t="b" cm="1">
        <f t="array" ref="H3119">OR(WEEKDAY(UsageTable[[#This Row],[Time]])={1,7},NOT(ISERROR(VLOOKUP(DATE(YEAR(UsageTable[[#This Row],[Time]]),MONTH(UsageTable[[#This Row],[Time]]),DAY(UsageTable[[#This Row],[Time]])),Holidays[Date],1,FALSE()))))</f>
        <v>0</v>
      </c>
      <c r="I31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2.13</v>
      </c>
    </row>
    <row r="3120" spans="2:11" x14ac:dyDescent="0.3">
      <c r="B3120" s="29">
        <v>44243</v>
      </c>
      <c r="C3120" s="34">
        <v>44243.75</v>
      </c>
      <c r="D3120" s="31">
        <v>2.34</v>
      </c>
      <c r="E3120" s="15"/>
      <c r="F3120" s="15"/>
      <c r="G3120" s="36" t="str">
        <f>TEXT(UsageTable[[#This Row],[Time]],"mm-dd")</f>
        <v>02-16</v>
      </c>
      <c r="H3120" s="36" t="b" cm="1">
        <f t="array" ref="H3120">OR(WEEKDAY(UsageTable[[#This Row],[Time]])={1,7},NOT(ISERROR(VLOOKUP(DATE(YEAR(UsageTable[[#This Row],[Time]]),MONTH(UsageTable[[#This Row],[Time]]),DAY(UsageTable[[#This Row],[Time]])),Holidays[Date],1,FALSE()))))</f>
        <v>0</v>
      </c>
      <c r="I31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2.34</v>
      </c>
    </row>
    <row r="3121" spans="2:11" x14ac:dyDescent="0.3">
      <c r="B3121" s="26">
        <v>44243</v>
      </c>
      <c r="C3121" s="33">
        <v>44243.791666666664</v>
      </c>
      <c r="D3121" s="28">
        <v>1.73</v>
      </c>
      <c r="E3121" s="15"/>
      <c r="F3121" s="15"/>
      <c r="G3121" s="36" t="str">
        <f>TEXT(UsageTable[[#This Row],[Time]],"mm-dd")</f>
        <v>02-16</v>
      </c>
      <c r="H3121" s="36" t="b" cm="1">
        <f t="array" ref="H3121">OR(WEEKDAY(UsageTable[[#This Row],[Time]])={1,7},NOT(ISERROR(VLOOKUP(DATE(YEAR(UsageTable[[#This Row],[Time]]),MONTH(UsageTable[[#This Row],[Time]]),DAY(UsageTable[[#This Row],[Time]])),Holidays[Date],1,FALSE()))))</f>
        <v>0</v>
      </c>
      <c r="I31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31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2" spans="2:11" x14ac:dyDescent="0.3">
      <c r="B3122" s="29">
        <v>44243</v>
      </c>
      <c r="C3122" s="34">
        <v>44243.833333333336</v>
      </c>
      <c r="D3122" s="31">
        <v>0.68</v>
      </c>
      <c r="E3122" s="15"/>
      <c r="F3122" s="15"/>
      <c r="G3122" s="36" t="str">
        <f>TEXT(UsageTable[[#This Row],[Time]],"mm-dd")</f>
        <v>02-16</v>
      </c>
      <c r="H3122" s="36" t="b" cm="1">
        <f t="array" ref="H3122">OR(WEEKDAY(UsageTable[[#This Row],[Time]])={1,7},NOT(ISERROR(VLOOKUP(DATE(YEAR(UsageTable[[#This Row],[Time]]),MONTH(UsageTable[[#This Row],[Time]]),DAY(UsageTable[[#This Row],[Time]])),Holidays[Date],1,FALSE()))))</f>
        <v>0</v>
      </c>
      <c r="I31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31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3" spans="2:11" x14ac:dyDescent="0.3">
      <c r="B3123" s="26">
        <v>44243</v>
      </c>
      <c r="C3123" s="33">
        <v>44243.875</v>
      </c>
      <c r="D3123" s="28">
        <v>1.02</v>
      </c>
      <c r="E3123" s="15"/>
      <c r="F3123" s="15"/>
      <c r="G3123" s="36" t="str">
        <f>TEXT(UsageTable[[#This Row],[Time]],"mm-dd")</f>
        <v>02-16</v>
      </c>
      <c r="H3123" s="36" t="b" cm="1">
        <f t="array" ref="H3123">OR(WEEKDAY(UsageTable[[#This Row],[Time]])={1,7},NOT(ISERROR(VLOOKUP(DATE(YEAR(UsageTable[[#This Row],[Time]]),MONTH(UsageTable[[#This Row],[Time]]),DAY(UsageTable[[#This Row],[Time]])),Holidays[Date],1,FALSE()))))</f>
        <v>0</v>
      </c>
      <c r="I31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1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4" spans="2:11" x14ac:dyDescent="0.3">
      <c r="B3124" s="29">
        <v>44243</v>
      </c>
      <c r="C3124" s="34">
        <v>44243.916666666664</v>
      </c>
      <c r="D3124" s="31">
        <v>1.38</v>
      </c>
      <c r="E3124" s="15"/>
      <c r="F3124" s="15"/>
      <c r="G3124" s="36" t="str">
        <f>TEXT(UsageTable[[#This Row],[Time]],"mm-dd")</f>
        <v>02-16</v>
      </c>
      <c r="H3124" s="36" t="b" cm="1">
        <f t="array" ref="H3124">OR(WEEKDAY(UsageTable[[#This Row],[Time]])={1,7},NOT(ISERROR(VLOOKUP(DATE(YEAR(UsageTable[[#This Row],[Time]]),MONTH(UsageTable[[#This Row],[Time]]),DAY(UsageTable[[#This Row],[Time]])),Holidays[Date],1,FALSE()))))</f>
        <v>0</v>
      </c>
      <c r="I31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1.38</v>
      </c>
      <c r="J31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5" spans="2:11" x14ac:dyDescent="0.3">
      <c r="B3125" s="26">
        <v>44243</v>
      </c>
      <c r="C3125" s="33">
        <v>44243.958333333336</v>
      </c>
      <c r="D3125" s="28">
        <v>5.59</v>
      </c>
      <c r="E3125" s="15"/>
      <c r="F3125" s="15"/>
      <c r="G3125" s="36" t="str">
        <f>TEXT(UsageTable[[#This Row],[Time]],"mm-dd")</f>
        <v>02-16</v>
      </c>
      <c r="H3125" s="36" t="b" cm="1">
        <f t="array" ref="H3125">OR(WEEKDAY(UsageTable[[#This Row],[Time]])={1,7},NOT(ISERROR(VLOOKUP(DATE(YEAR(UsageTable[[#This Row],[Time]]),MONTH(UsageTable[[#This Row],[Time]]),DAY(UsageTable[[#This Row],[Time]])),Holidays[Date],1,FALSE()))))</f>
        <v>0</v>
      </c>
      <c r="I31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5.59</v>
      </c>
      <c r="J31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6" spans="2:11" x14ac:dyDescent="0.3">
      <c r="B3126" s="29">
        <v>44244</v>
      </c>
      <c r="C3126" s="34">
        <v>44244</v>
      </c>
      <c r="D3126" s="31">
        <v>4.8600000000000003</v>
      </c>
      <c r="E3126" s="15"/>
      <c r="F3126" s="15"/>
      <c r="G3126" s="36" t="str">
        <f>TEXT(UsageTable[[#This Row],[Time]],"mm-dd")</f>
        <v>02-17</v>
      </c>
      <c r="H3126" s="36" t="b" cm="1">
        <f t="array" ref="H3126">OR(WEEKDAY(UsageTable[[#This Row],[Time]])={1,7},NOT(ISERROR(VLOOKUP(DATE(YEAR(UsageTable[[#This Row],[Time]]),MONTH(UsageTable[[#This Row],[Time]]),DAY(UsageTable[[#This Row],[Time]])),Holidays[Date],1,FALSE()))))</f>
        <v>0</v>
      </c>
      <c r="I31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4.8600000000000003</v>
      </c>
      <c r="J31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7" spans="2:11" x14ac:dyDescent="0.3">
      <c r="B3127" s="26">
        <v>44244</v>
      </c>
      <c r="C3127" s="33">
        <v>44244.041666666664</v>
      </c>
      <c r="D3127" s="28">
        <v>0.85</v>
      </c>
      <c r="E3127" s="15"/>
      <c r="F3127" s="15"/>
      <c r="G3127" s="36" t="str">
        <f>TEXT(UsageTable[[#This Row],[Time]],"mm-dd")</f>
        <v>02-17</v>
      </c>
      <c r="H3127" s="36" t="b" cm="1">
        <f t="array" ref="H3127">OR(WEEKDAY(UsageTable[[#This Row],[Time]])={1,7},NOT(ISERROR(VLOOKUP(DATE(YEAR(UsageTable[[#This Row],[Time]]),MONTH(UsageTable[[#This Row],[Time]]),DAY(UsageTable[[#This Row],[Time]])),Holidays[Date],1,FALSE()))))</f>
        <v>0</v>
      </c>
      <c r="I31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31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8" spans="2:11" x14ac:dyDescent="0.3">
      <c r="B3128" s="29">
        <v>44244</v>
      </c>
      <c r="C3128" s="34">
        <v>44244.083333333336</v>
      </c>
      <c r="D3128" s="31">
        <v>0.35</v>
      </c>
      <c r="E3128" s="15"/>
      <c r="F3128" s="15"/>
      <c r="G3128" s="36" t="str">
        <f>TEXT(UsageTable[[#This Row],[Time]],"mm-dd")</f>
        <v>02-17</v>
      </c>
      <c r="H3128" s="36" t="b" cm="1">
        <f t="array" ref="H3128">OR(WEEKDAY(UsageTable[[#This Row],[Time]])={1,7},NOT(ISERROR(VLOOKUP(DATE(YEAR(UsageTable[[#This Row],[Time]]),MONTH(UsageTable[[#This Row],[Time]]),DAY(UsageTable[[#This Row],[Time]])),Holidays[Date],1,FALSE()))))</f>
        <v>0</v>
      </c>
      <c r="I31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1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29" spans="2:11" x14ac:dyDescent="0.3">
      <c r="B3129" s="26">
        <v>44244</v>
      </c>
      <c r="C3129" s="33">
        <v>44244.125</v>
      </c>
      <c r="D3129" s="28">
        <v>1.02</v>
      </c>
      <c r="E3129" s="15"/>
      <c r="F3129" s="15"/>
      <c r="G3129" s="36" t="str">
        <f>TEXT(UsageTable[[#This Row],[Time]],"mm-dd")</f>
        <v>02-17</v>
      </c>
      <c r="H3129" s="36" t="b" cm="1">
        <f t="array" ref="H3129">OR(WEEKDAY(UsageTable[[#This Row],[Time]])={1,7},NOT(ISERROR(VLOOKUP(DATE(YEAR(UsageTable[[#This Row],[Time]]),MONTH(UsageTable[[#This Row],[Time]]),DAY(UsageTable[[#This Row],[Time]])),Holidays[Date],1,FALSE()))))</f>
        <v>0</v>
      </c>
      <c r="I31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1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0" spans="2:11" x14ac:dyDescent="0.3">
      <c r="B3130" s="29">
        <v>44244</v>
      </c>
      <c r="C3130" s="34">
        <v>44244.166666666664</v>
      </c>
      <c r="D3130" s="31">
        <v>0.32</v>
      </c>
      <c r="E3130" s="15"/>
      <c r="F3130" s="15"/>
      <c r="G3130" s="36" t="str">
        <f>TEXT(UsageTable[[#This Row],[Time]],"mm-dd")</f>
        <v>02-17</v>
      </c>
      <c r="H3130" s="36" t="b" cm="1">
        <f t="array" ref="H3130">OR(WEEKDAY(UsageTable[[#This Row],[Time]])={1,7},NOT(ISERROR(VLOOKUP(DATE(YEAR(UsageTable[[#This Row],[Time]]),MONTH(UsageTable[[#This Row],[Time]]),DAY(UsageTable[[#This Row],[Time]])),Holidays[Date],1,FALSE()))))</f>
        <v>0</v>
      </c>
      <c r="I31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1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1" spans="2:11" x14ac:dyDescent="0.3">
      <c r="B3131" s="26">
        <v>44244</v>
      </c>
      <c r="C3131" s="33">
        <v>44244.208333333336</v>
      </c>
      <c r="D3131" s="28">
        <v>1.92</v>
      </c>
      <c r="E3131" s="15"/>
      <c r="F3131" s="15"/>
      <c r="G3131" s="36" t="str">
        <f>TEXT(UsageTable[[#This Row],[Time]],"mm-dd")</f>
        <v>02-17</v>
      </c>
      <c r="H3131" s="36" t="b" cm="1">
        <f t="array" ref="H3131">OR(WEEKDAY(UsageTable[[#This Row],[Time]])={1,7},NOT(ISERROR(VLOOKUP(DATE(YEAR(UsageTable[[#This Row],[Time]]),MONTH(UsageTable[[#This Row],[Time]]),DAY(UsageTable[[#This Row],[Time]])),Holidays[Date],1,FALSE()))))</f>
        <v>0</v>
      </c>
      <c r="I31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1.92</v>
      </c>
      <c r="J31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2" spans="2:11" x14ac:dyDescent="0.3">
      <c r="B3132" s="29">
        <v>44244</v>
      </c>
      <c r="C3132" s="34">
        <v>44244.25</v>
      </c>
      <c r="D3132" s="31">
        <v>1.73</v>
      </c>
      <c r="E3132" s="15"/>
      <c r="F3132" s="15"/>
      <c r="G3132" s="36" t="str">
        <f>TEXT(UsageTable[[#This Row],[Time]],"mm-dd")</f>
        <v>02-17</v>
      </c>
      <c r="H3132" s="36" t="b" cm="1">
        <f t="array" ref="H3132">OR(WEEKDAY(UsageTable[[#This Row],[Time]])={1,7},NOT(ISERROR(VLOOKUP(DATE(YEAR(UsageTable[[#This Row],[Time]]),MONTH(UsageTable[[#This Row],[Time]]),DAY(UsageTable[[#This Row],[Time]])),Holidays[Date],1,FALSE()))))</f>
        <v>0</v>
      </c>
      <c r="I31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31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3" spans="2:11" x14ac:dyDescent="0.3">
      <c r="B3133" s="26">
        <v>44244</v>
      </c>
      <c r="C3133" s="33">
        <v>44244.291666666664</v>
      </c>
      <c r="D3133" s="28">
        <v>2.15</v>
      </c>
      <c r="E3133" s="15"/>
      <c r="F3133" s="15"/>
      <c r="G3133" s="36" t="str">
        <f>TEXT(UsageTable[[#This Row],[Time]],"mm-dd")</f>
        <v>02-17</v>
      </c>
      <c r="H3133" s="36" t="b" cm="1">
        <f t="array" ref="H3133">OR(WEEKDAY(UsageTable[[#This Row],[Time]])={1,7},NOT(ISERROR(VLOOKUP(DATE(YEAR(UsageTable[[#This Row],[Time]]),MONTH(UsageTable[[#This Row],[Time]]),DAY(UsageTable[[#This Row],[Time]])),Holidays[Date],1,FALSE()))))</f>
        <v>0</v>
      </c>
      <c r="I31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2.15</v>
      </c>
    </row>
    <row r="3134" spans="2:11" x14ac:dyDescent="0.3">
      <c r="B3134" s="29">
        <v>44244</v>
      </c>
      <c r="C3134" s="34">
        <v>44244.333333333336</v>
      </c>
      <c r="D3134" s="31">
        <v>3.42</v>
      </c>
      <c r="E3134" s="15"/>
      <c r="F3134" s="15"/>
      <c r="G3134" s="36" t="str">
        <f>TEXT(UsageTable[[#This Row],[Time]],"mm-dd")</f>
        <v>02-17</v>
      </c>
      <c r="H3134" s="36" t="b" cm="1">
        <f t="array" ref="H3134">OR(WEEKDAY(UsageTable[[#This Row],[Time]])={1,7},NOT(ISERROR(VLOOKUP(DATE(YEAR(UsageTable[[#This Row],[Time]]),MONTH(UsageTable[[#This Row],[Time]]),DAY(UsageTable[[#This Row],[Time]])),Holidays[Date],1,FALSE()))))</f>
        <v>0</v>
      </c>
      <c r="I31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3.42</v>
      </c>
    </row>
    <row r="3135" spans="2:11" x14ac:dyDescent="0.3">
      <c r="B3135" s="26">
        <v>44244</v>
      </c>
      <c r="C3135" s="33">
        <v>44244.375</v>
      </c>
      <c r="D3135" s="28">
        <v>1.53</v>
      </c>
      <c r="E3135" s="15"/>
      <c r="F3135" s="15"/>
      <c r="G3135" s="36" t="str">
        <f>TEXT(UsageTable[[#This Row],[Time]],"mm-dd")</f>
        <v>02-17</v>
      </c>
      <c r="H3135" s="36" t="b" cm="1">
        <f t="array" ref="H3135">OR(WEEKDAY(UsageTable[[#This Row],[Time]])={1,7},NOT(ISERROR(VLOOKUP(DATE(YEAR(UsageTable[[#This Row],[Time]]),MONTH(UsageTable[[#This Row],[Time]]),DAY(UsageTable[[#This Row],[Time]])),Holidays[Date],1,FALSE()))))</f>
        <v>0</v>
      </c>
      <c r="I31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1.53</v>
      </c>
    </row>
    <row r="3136" spans="2:11" x14ac:dyDescent="0.3">
      <c r="B3136" s="29">
        <v>44244</v>
      </c>
      <c r="C3136" s="34">
        <v>44244.416666666664</v>
      </c>
      <c r="D3136" s="31">
        <v>2.63</v>
      </c>
      <c r="E3136" s="15"/>
      <c r="F3136" s="15"/>
      <c r="G3136" s="36" t="str">
        <f>TEXT(UsageTable[[#This Row],[Time]],"mm-dd")</f>
        <v>02-17</v>
      </c>
      <c r="H3136" s="36" t="b" cm="1">
        <f t="array" ref="H3136">OR(WEEKDAY(UsageTable[[#This Row],[Time]])={1,7},NOT(ISERROR(VLOOKUP(DATE(YEAR(UsageTable[[#This Row],[Time]]),MONTH(UsageTable[[#This Row],[Time]]),DAY(UsageTable[[#This Row],[Time]])),Holidays[Date],1,FALSE()))))</f>
        <v>0</v>
      </c>
      <c r="I31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2.63</v>
      </c>
    </row>
    <row r="3137" spans="2:11" x14ac:dyDescent="0.3">
      <c r="B3137" s="26">
        <v>44244</v>
      </c>
      <c r="C3137" s="33">
        <v>44244.458333333336</v>
      </c>
      <c r="D3137" s="28">
        <v>2.0499999999999998</v>
      </c>
      <c r="E3137" s="15"/>
      <c r="F3137" s="15"/>
      <c r="G3137" s="36" t="str">
        <f>TEXT(UsageTable[[#This Row],[Time]],"mm-dd")</f>
        <v>02-17</v>
      </c>
      <c r="H3137" s="36" t="b" cm="1">
        <f t="array" ref="H3137">OR(WEEKDAY(UsageTable[[#This Row],[Time]])={1,7},NOT(ISERROR(VLOOKUP(DATE(YEAR(UsageTable[[#This Row],[Time]]),MONTH(UsageTable[[#This Row],[Time]]),DAY(UsageTable[[#This Row],[Time]])),Holidays[Date],1,FALSE()))))</f>
        <v>0</v>
      </c>
      <c r="I31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2.0499999999999998</v>
      </c>
      <c r="K31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8" spans="2:11" x14ac:dyDescent="0.3">
      <c r="B3138" s="29">
        <v>44244</v>
      </c>
      <c r="C3138" s="34">
        <v>44244.5</v>
      </c>
      <c r="D3138" s="31">
        <v>1.81</v>
      </c>
      <c r="E3138" s="15"/>
      <c r="F3138" s="15"/>
      <c r="G3138" s="36" t="str">
        <f>TEXT(UsageTable[[#This Row],[Time]],"mm-dd")</f>
        <v>02-17</v>
      </c>
      <c r="H3138" s="36" t="b" cm="1">
        <f t="array" ref="H3138">OR(WEEKDAY(UsageTable[[#This Row],[Time]])={1,7},NOT(ISERROR(VLOOKUP(DATE(YEAR(UsageTable[[#This Row],[Time]]),MONTH(UsageTable[[#This Row],[Time]]),DAY(UsageTable[[#This Row],[Time]])),Holidays[Date],1,FALSE()))))</f>
        <v>0</v>
      </c>
      <c r="I31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1.81</v>
      </c>
      <c r="K31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39" spans="2:11" x14ac:dyDescent="0.3">
      <c r="B3139" s="26">
        <v>44244</v>
      </c>
      <c r="C3139" s="33">
        <v>44244.541666666664</v>
      </c>
      <c r="D3139" s="28">
        <v>3</v>
      </c>
      <c r="E3139" s="15"/>
      <c r="F3139" s="15"/>
      <c r="G3139" s="36" t="str">
        <f>TEXT(UsageTable[[#This Row],[Time]],"mm-dd")</f>
        <v>02-17</v>
      </c>
      <c r="H3139" s="36" t="b" cm="1">
        <f t="array" ref="H3139">OR(WEEKDAY(UsageTable[[#This Row],[Time]])={1,7},NOT(ISERROR(VLOOKUP(DATE(YEAR(UsageTable[[#This Row],[Time]]),MONTH(UsageTable[[#This Row],[Time]]),DAY(UsageTable[[#This Row],[Time]])),Holidays[Date],1,FALSE()))))</f>
        <v>0</v>
      </c>
      <c r="I31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v>
      </c>
      <c r="K31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0" spans="2:11" x14ac:dyDescent="0.3">
      <c r="B3140" s="29">
        <v>44244</v>
      </c>
      <c r="C3140" s="34">
        <v>44244.583333333336</v>
      </c>
      <c r="D3140" s="31">
        <v>2.08</v>
      </c>
      <c r="E3140" s="15"/>
      <c r="F3140" s="15"/>
      <c r="G3140" s="36" t="str">
        <f>TEXT(UsageTable[[#This Row],[Time]],"mm-dd")</f>
        <v>02-17</v>
      </c>
      <c r="H3140" s="36" t="b" cm="1">
        <f t="array" ref="H3140">OR(WEEKDAY(UsageTable[[#This Row],[Time]])={1,7},NOT(ISERROR(VLOOKUP(DATE(YEAR(UsageTable[[#This Row],[Time]]),MONTH(UsageTable[[#This Row],[Time]]),DAY(UsageTable[[#This Row],[Time]])),Holidays[Date],1,FALSE()))))</f>
        <v>0</v>
      </c>
      <c r="I31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2.08</v>
      </c>
      <c r="K31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1" spans="2:11" x14ac:dyDescent="0.3">
      <c r="B3141" s="26">
        <v>44244</v>
      </c>
      <c r="C3141" s="33">
        <v>44244.625</v>
      </c>
      <c r="D3141" s="28">
        <v>1.55</v>
      </c>
      <c r="E3141" s="15"/>
      <c r="F3141" s="15"/>
      <c r="G3141" s="36" t="str">
        <f>TEXT(UsageTable[[#This Row],[Time]],"mm-dd")</f>
        <v>02-17</v>
      </c>
      <c r="H3141" s="36" t="b" cm="1">
        <f t="array" ref="H3141">OR(WEEKDAY(UsageTable[[#This Row],[Time]])={1,7},NOT(ISERROR(VLOOKUP(DATE(YEAR(UsageTable[[#This Row],[Time]]),MONTH(UsageTable[[#This Row],[Time]]),DAY(UsageTable[[#This Row],[Time]])),Holidays[Date],1,FALSE()))))</f>
        <v>0</v>
      </c>
      <c r="I31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1.55</v>
      </c>
      <c r="K31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2" spans="2:11" x14ac:dyDescent="0.3">
      <c r="B3142" s="29">
        <v>44244</v>
      </c>
      <c r="C3142" s="34">
        <v>44244.666666666664</v>
      </c>
      <c r="D3142" s="31">
        <v>2.2799999999999998</v>
      </c>
      <c r="E3142" s="15"/>
      <c r="F3142" s="15"/>
      <c r="G3142" s="36" t="str">
        <f>TEXT(UsageTable[[#This Row],[Time]],"mm-dd")</f>
        <v>02-17</v>
      </c>
      <c r="H3142" s="36" t="b" cm="1">
        <f t="array" ref="H3142">OR(WEEKDAY(UsageTable[[#This Row],[Time]])={1,7},NOT(ISERROR(VLOOKUP(DATE(YEAR(UsageTable[[#This Row],[Time]]),MONTH(UsageTable[[#This Row],[Time]]),DAY(UsageTable[[#This Row],[Time]])),Holidays[Date],1,FALSE()))))</f>
        <v>0</v>
      </c>
      <c r="I31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2.2799999999999998</v>
      </c>
      <c r="K31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3" spans="2:11" x14ac:dyDescent="0.3">
      <c r="B3143" s="26">
        <v>44244</v>
      </c>
      <c r="C3143" s="33">
        <v>44244.708333333336</v>
      </c>
      <c r="D3143" s="28">
        <v>2.31</v>
      </c>
      <c r="E3143" s="15"/>
      <c r="F3143" s="15"/>
      <c r="G3143" s="36" t="str">
        <f>TEXT(UsageTable[[#This Row],[Time]],"mm-dd")</f>
        <v>02-17</v>
      </c>
      <c r="H3143" s="36" t="b" cm="1">
        <f t="array" ref="H3143">OR(WEEKDAY(UsageTable[[#This Row],[Time]])={1,7},NOT(ISERROR(VLOOKUP(DATE(YEAR(UsageTable[[#This Row],[Time]]),MONTH(UsageTable[[#This Row],[Time]]),DAY(UsageTable[[#This Row],[Time]])),Holidays[Date],1,FALSE()))))</f>
        <v>0</v>
      </c>
      <c r="I31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2.31</v>
      </c>
    </row>
    <row r="3144" spans="2:11" x14ac:dyDescent="0.3">
      <c r="B3144" s="29">
        <v>44244</v>
      </c>
      <c r="C3144" s="34">
        <v>44244.75</v>
      </c>
      <c r="D3144" s="31">
        <v>2.86</v>
      </c>
      <c r="E3144" s="15"/>
      <c r="F3144" s="15"/>
      <c r="G3144" s="36" t="str">
        <f>TEXT(UsageTable[[#This Row],[Time]],"mm-dd")</f>
        <v>02-17</v>
      </c>
      <c r="H3144" s="36" t="b" cm="1">
        <f t="array" ref="H3144">OR(WEEKDAY(UsageTable[[#This Row],[Time]])={1,7},NOT(ISERROR(VLOOKUP(DATE(YEAR(UsageTable[[#This Row],[Time]]),MONTH(UsageTable[[#This Row],[Time]]),DAY(UsageTable[[#This Row],[Time]])),Holidays[Date],1,FALSE()))))</f>
        <v>0</v>
      </c>
      <c r="I31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2.86</v>
      </c>
    </row>
    <row r="3145" spans="2:11" x14ac:dyDescent="0.3">
      <c r="B3145" s="26">
        <v>44244</v>
      </c>
      <c r="C3145" s="33">
        <v>44244.791666666664</v>
      </c>
      <c r="D3145" s="28">
        <v>1.35</v>
      </c>
      <c r="E3145" s="15"/>
      <c r="F3145" s="15"/>
      <c r="G3145" s="36" t="str">
        <f>TEXT(UsageTable[[#This Row],[Time]],"mm-dd")</f>
        <v>02-17</v>
      </c>
      <c r="H3145" s="36" t="b" cm="1">
        <f t="array" ref="H3145">OR(WEEKDAY(UsageTable[[#This Row],[Time]])={1,7},NOT(ISERROR(VLOOKUP(DATE(YEAR(UsageTable[[#This Row],[Time]]),MONTH(UsageTable[[#This Row],[Time]]),DAY(UsageTable[[#This Row],[Time]])),Holidays[Date],1,FALSE()))))</f>
        <v>0</v>
      </c>
      <c r="I31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31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6" spans="2:11" x14ac:dyDescent="0.3">
      <c r="B3146" s="29">
        <v>44244</v>
      </c>
      <c r="C3146" s="34">
        <v>44244.833333333336</v>
      </c>
      <c r="D3146" s="31">
        <v>2.76</v>
      </c>
      <c r="E3146" s="15"/>
      <c r="F3146" s="15"/>
      <c r="G3146" s="36" t="str">
        <f>TEXT(UsageTable[[#This Row],[Time]],"mm-dd")</f>
        <v>02-17</v>
      </c>
      <c r="H3146" s="36" t="b" cm="1">
        <f t="array" ref="H3146">OR(WEEKDAY(UsageTable[[#This Row],[Time]])={1,7},NOT(ISERROR(VLOOKUP(DATE(YEAR(UsageTable[[#This Row],[Time]]),MONTH(UsageTable[[#This Row],[Time]]),DAY(UsageTable[[#This Row],[Time]])),Holidays[Date],1,FALSE()))))</f>
        <v>0</v>
      </c>
      <c r="I31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2.76</v>
      </c>
      <c r="J31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7" spans="2:11" x14ac:dyDescent="0.3">
      <c r="B3147" s="26">
        <v>44244</v>
      </c>
      <c r="C3147" s="33">
        <v>44244.875</v>
      </c>
      <c r="D3147" s="28">
        <v>1.01</v>
      </c>
      <c r="E3147" s="15"/>
      <c r="F3147" s="15"/>
      <c r="G3147" s="36" t="str">
        <f>TEXT(UsageTable[[#This Row],[Time]],"mm-dd")</f>
        <v>02-17</v>
      </c>
      <c r="H3147" s="36" t="b" cm="1">
        <f t="array" ref="H3147">OR(WEEKDAY(UsageTable[[#This Row],[Time]])={1,7},NOT(ISERROR(VLOOKUP(DATE(YEAR(UsageTable[[#This Row],[Time]]),MONTH(UsageTable[[#This Row],[Time]]),DAY(UsageTable[[#This Row],[Time]])),Holidays[Date],1,FALSE()))))</f>
        <v>0</v>
      </c>
      <c r="I31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31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8" spans="2:11" x14ac:dyDescent="0.3">
      <c r="B3148" s="29">
        <v>44244</v>
      </c>
      <c r="C3148" s="34">
        <v>44244.916666666664</v>
      </c>
      <c r="D3148" s="31">
        <v>0.91</v>
      </c>
      <c r="E3148" s="15"/>
      <c r="F3148" s="15"/>
      <c r="G3148" s="36" t="str">
        <f>TEXT(UsageTable[[#This Row],[Time]],"mm-dd")</f>
        <v>02-17</v>
      </c>
      <c r="H3148" s="36" t="b" cm="1">
        <f t="array" ref="H3148">OR(WEEKDAY(UsageTable[[#This Row],[Time]])={1,7},NOT(ISERROR(VLOOKUP(DATE(YEAR(UsageTable[[#This Row],[Time]]),MONTH(UsageTable[[#This Row],[Time]]),DAY(UsageTable[[#This Row],[Time]])),Holidays[Date],1,FALSE()))))</f>
        <v>0</v>
      </c>
      <c r="I31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31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49" spans="2:11" x14ac:dyDescent="0.3">
      <c r="B3149" s="26">
        <v>44244</v>
      </c>
      <c r="C3149" s="33">
        <v>44244.958333333336</v>
      </c>
      <c r="D3149" s="28">
        <v>0.77</v>
      </c>
      <c r="E3149" s="15"/>
      <c r="F3149" s="15"/>
      <c r="G3149" s="36" t="str">
        <f>TEXT(UsageTable[[#This Row],[Time]],"mm-dd")</f>
        <v>02-17</v>
      </c>
      <c r="H3149" s="36" t="b" cm="1">
        <f t="array" ref="H3149">OR(WEEKDAY(UsageTable[[#This Row],[Time]])={1,7},NOT(ISERROR(VLOOKUP(DATE(YEAR(UsageTable[[#This Row],[Time]]),MONTH(UsageTable[[#This Row],[Time]]),DAY(UsageTable[[#This Row],[Time]])),Holidays[Date],1,FALSE()))))</f>
        <v>0</v>
      </c>
      <c r="I31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31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0" spans="2:11" x14ac:dyDescent="0.3">
      <c r="B3150" s="29">
        <v>44245</v>
      </c>
      <c r="C3150" s="34">
        <v>44245</v>
      </c>
      <c r="D3150" s="31">
        <v>0.52</v>
      </c>
      <c r="E3150" s="15"/>
      <c r="F3150" s="15"/>
      <c r="G3150" s="36" t="str">
        <f>TEXT(UsageTable[[#This Row],[Time]],"mm-dd")</f>
        <v>02-18</v>
      </c>
      <c r="H3150" s="36" t="b" cm="1">
        <f t="array" ref="H3150">OR(WEEKDAY(UsageTable[[#This Row],[Time]])={1,7},NOT(ISERROR(VLOOKUP(DATE(YEAR(UsageTable[[#This Row],[Time]]),MONTH(UsageTable[[#This Row],[Time]]),DAY(UsageTable[[#This Row],[Time]])),Holidays[Date],1,FALSE()))))</f>
        <v>0</v>
      </c>
      <c r="I31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31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1" spans="2:11" x14ac:dyDescent="0.3">
      <c r="B3151" s="26">
        <v>44245</v>
      </c>
      <c r="C3151" s="33">
        <v>44245.041666666664</v>
      </c>
      <c r="D3151" s="28">
        <v>0.39</v>
      </c>
      <c r="E3151" s="15"/>
      <c r="F3151" s="15"/>
      <c r="G3151" s="36" t="str">
        <f>TEXT(UsageTable[[#This Row],[Time]],"mm-dd")</f>
        <v>02-18</v>
      </c>
      <c r="H3151" s="36" t="b" cm="1">
        <f t="array" ref="H3151">OR(WEEKDAY(UsageTable[[#This Row],[Time]])={1,7},NOT(ISERROR(VLOOKUP(DATE(YEAR(UsageTable[[#This Row],[Time]]),MONTH(UsageTable[[#This Row],[Time]]),DAY(UsageTable[[#This Row],[Time]])),Holidays[Date],1,FALSE()))))</f>
        <v>0</v>
      </c>
      <c r="I31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1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2" spans="2:11" x14ac:dyDescent="0.3">
      <c r="B3152" s="29">
        <v>44245</v>
      </c>
      <c r="C3152" s="34">
        <v>44245.083333333336</v>
      </c>
      <c r="D3152" s="31">
        <v>3.58</v>
      </c>
      <c r="E3152" s="15"/>
      <c r="F3152" s="15"/>
      <c r="G3152" s="36" t="str">
        <f>TEXT(UsageTable[[#This Row],[Time]],"mm-dd")</f>
        <v>02-18</v>
      </c>
      <c r="H3152" s="36" t="b" cm="1">
        <f t="array" ref="H3152">OR(WEEKDAY(UsageTable[[#This Row],[Time]])={1,7},NOT(ISERROR(VLOOKUP(DATE(YEAR(UsageTable[[#This Row],[Time]]),MONTH(UsageTable[[#This Row],[Time]]),DAY(UsageTable[[#This Row],[Time]])),Holidays[Date],1,FALSE()))))</f>
        <v>0</v>
      </c>
      <c r="I31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3.58</v>
      </c>
      <c r="J31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3" spans="2:11" x14ac:dyDescent="0.3">
      <c r="B3153" s="26">
        <v>44245</v>
      </c>
      <c r="C3153" s="33">
        <v>44245.125</v>
      </c>
      <c r="D3153" s="28">
        <v>4.75</v>
      </c>
      <c r="E3153" s="15"/>
      <c r="F3153" s="15"/>
      <c r="G3153" s="36" t="str">
        <f>TEXT(UsageTable[[#This Row],[Time]],"mm-dd")</f>
        <v>02-18</v>
      </c>
      <c r="H3153" s="36" t="b" cm="1">
        <f t="array" ref="H3153">OR(WEEKDAY(UsageTable[[#This Row],[Time]])={1,7},NOT(ISERROR(VLOOKUP(DATE(YEAR(UsageTable[[#This Row],[Time]]),MONTH(UsageTable[[#This Row],[Time]]),DAY(UsageTable[[#This Row],[Time]])),Holidays[Date],1,FALSE()))))</f>
        <v>0</v>
      </c>
      <c r="I31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4.75</v>
      </c>
      <c r="J31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4" spans="2:11" x14ac:dyDescent="0.3">
      <c r="B3154" s="29">
        <v>44245</v>
      </c>
      <c r="C3154" s="34">
        <v>44245.166666666664</v>
      </c>
      <c r="D3154" s="31">
        <v>0.66</v>
      </c>
      <c r="E3154" s="15"/>
      <c r="F3154" s="15"/>
      <c r="G3154" s="36" t="str">
        <f>TEXT(UsageTable[[#This Row],[Time]],"mm-dd")</f>
        <v>02-18</v>
      </c>
      <c r="H3154" s="36" t="b" cm="1">
        <f t="array" ref="H3154">OR(WEEKDAY(UsageTable[[#This Row],[Time]])={1,7},NOT(ISERROR(VLOOKUP(DATE(YEAR(UsageTable[[#This Row],[Time]]),MONTH(UsageTable[[#This Row],[Time]]),DAY(UsageTable[[#This Row],[Time]])),Holidays[Date],1,FALSE()))))</f>
        <v>0</v>
      </c>
      <c r="I31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0.66</v>
      </c>
      <c r="J31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5" spans="2:11" x14ac:dyDescent="0.3">
      <c r="B3155" s="26">
        <v>44245</v>
      </c>
      <c r="C3155" s="33">
        <v>44245.208333333336</v>
      </c>
      <c r="D3155" s="28">
        <v>1.1100000000000001</v>
      </c>
      <c r="E3155" s="15"/>
      <c r="F3155" s="15"/>
      <c r="G3155" s="36" t="str">
        <f>TEXT(UsageTable[[#This Row],[Time]],"mm-dd")</f>
        <v>02-18</v>
      </c>
      <c r="H3155" s="36" t="b" cm="1">
        <f t="array" ref="H3155">OR(WEEKDAY(UsageTable[[#This Row],[Time]])={1,7},NOT(ISERROR(VLOOKUP(DATE(YEAR(UsageTable[[#This Row],[Time]]),MONTH(UsageTable[[#This Row],[Time]]),DAY(UsageTable[[#This Row],[Time]])),Holidays[Date],1,FALSE()))))</f>
        <v>0</v>
      </c>
      <c r="I31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1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6" spans="2:11" x14ac:dyDescent="0.3">
      <c r="B3156" s="29">
        <v>44245</v>
      </c>
      <c r="C3156" s="34">
        <v>44245.25</v>
      </c>
      <c r="D3156" s="31">
        <v>2.08</v>
      </c>
      <c r="E3156" s="15"/>
      <c r="F3156" s="15"/>
      <c r="G3156" s="36" t="str">
        <f>TEXT(UsageTable[[#This Row],[Time]],"mm-dd")</f>
        <v>02-18</v>
      </c>
      <c r="H3156" s="36" t="b" cm="1">
        <f t="array" ref="H3156">OR(WEEKDAY(UsageTable[[#This Row],[Time]])={1,7},NOT(ISERROR(VLOOKUP(DATE(YEAR(UsageTable[[#This Row],[Time]]),MONTH(UsageTable[[#This Row],[Time]]),DAY(UsageTable[[#This Row],[Time]])),Holidays[Date],1,FALSE()))))</f>
        <v>0</v>
      </c>
      <c r="I31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31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57" spans="2:11" x14ac:dyDescent="0.3">
      <c r="B3157" s="26">
        <v>44245</v>
      </c>
      <c r="C3157" s="33">
        <v>44245.291666666664</v>
      </c>
      <c r="D3157" s="28">
        <v>2.87</v>
      </c>
      <c r="E3157" s="15"/>
      <c r="F3157" s="15"/>
      <c r="G3157" s="36" t="str">
        <f>TEXT(UsageTable[[#This Row],[Time]],"mm-dd")</f>
        <v>02-18</v>
      </c>
      <c r="H3157" s="36" t="b" cm="1">
        <f t="array" ref="H3157">OR(WEEKDAY(UsageTable[[#This Row],[Time]])={1,7},NOT(ISERROR(VLOOKUP(DATE(YEAR(UsageTable[[#This Row],[Time]]),MONTH(UsageTable[[#This Row],[Time]]),DAY(UsageTable[[#This Row],[Time]])),Holidays[Date],1,FALSE()))))</f>
        <v>0</v>
      </c>
      <c r="I31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2.87</v>
      </c>
    </row>
    <row r="3158" spans="2:11" x14ac:dyDescent="0.3">
      <c r="B3158" s="29">
        <v>44245</v>
      </c>
      <c r="C3158" s="34">
        <v>44245.333333333336</v>
      </c>
      <c r="D3158" s="31">
        <v>3.04</v>
      </c>
      <c r="E3158" s="15"/>
      <c r="F3158" s="15"/>
      <c r="G3158" s="36" t="str">
        <f>TEXT(UsageTable[[#This Row],[Time]],"mm-dd")</f>
        <v>02-18</v>
      </c>
      <c r="H3158" s="36" t="b" cm="1">
        <f t="array" ref="H3158">OR(WEEKDAY(UsageTable[[#This Row],[Time]])={1,7},NOT(ISERROR(VLOOKUP(DATE(YEAR(UsageTable[[#This Row],[Time]]),MONTH(UsageTable[[#This Row],[Time]]),DAY(UsageTable[[#This Row],[Time]])),Holidays[Date],1,FALSE()))))</f>
        <v>0</v>
      </c>
      <c r="I31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3.04</v>
      </c>
    </row>
    <row r="3159" spans="2:11" x14ac:dyDescent="0.3">
      <c r="B3159" s="26">
        <v>44245</v>
      </c>
      <c r="C3159" s="33">
        <v>44245.375</v>
      </c>
      <c r="D3159" s="28">
        <v>4.08</v>
      </c>
      <c r="E3159" s="15"/>
      <c r="F3159" s="15"/>
      <c r="G3159" s="36" t="str">
        <f>TEXT(UsageTable[[#This Row],[Time]],"mm-dd")</f>
        <v>02-18</v>
      </c>
      <c r="H3159" s="36" t="b" cm="1">
        <f t="array" ref="H3159">OR(WEEKDAY(UsageTable[[#This Row],[Time]])={1,7},NOT(ISERROR(VLOOKUP(DATE(YEAR(UsageTable[[#This Row],[Time]]),MONTH(UsageTable[[#This Row],[Time]]),DAY(UsageTable[[#This Row],[Time]])),Holidays[Date],1,FALSE()))))</f>
        <v>0</v>
      </c>
      <c r="I31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4.08</v>
      </c>
    </row>
    <row r="3160" spans="2:11" x14ac:dyDescent="0.3">
      <c r="B3160" s="29">
        <v>44245</v>
      </c>
      <c r="C3160" s="34">
        <v>44245.416666666664</v>
      </c>
      <c r="D3160" s="31">
        <v>5.77</v>
      </c>
      <c r="E3160" s="15"/>
      <c r="F3160" s="15"/>
      <c r="G3160" s="36" t="str">
        <f>TEXT(UsageTable[[#This Row],[Time]],"mm-dd")</f>
        <v>02-18</v>
      </c>
      <c r="H3160" s="36" t="b" cm="1">
        <f t="array" ref="H3160">OR(WEEKDAY(UsageTable[[#This Row],[Time]])={1,7},NOT(ISERROR(VLOOKUP(DATE(YEAR(UsageTable[[#This Row],[Time]]),MONTH(UsageTable[[#This Row],[Time]]),DAY(UsageTable[[#This Row],[Time]])),Holidays[Date],1,FALSE()))))</f>
        <v>0</v>
      </c>
      <c r="I31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5.77</v>
      </c>
    </row>
    <row r="3161" spans="2:11" x14ac:dyDescent="0.3">
      <c r="B3161" s="26">
        <v>44245</v>
      </c>
      <c r="C3161" s="33">
        <v>44245.458333333336</v>
      </c>
      <c r="D3161" s="28">
        <v>3.68</v>
      </c>
      <c r="E3161" s="15"/>
      <c r="F3161" s="15"/>
      <c r="G3161" s="36" t="str">
        <f>TEXT(UsageTable[[#This Row],[Time]],"mm-dd")</f>
        <v>02-18</v>
      </c>
      <c r="H3161" s="36" t="b" cm="1">
        <f t="array" ref="H3161">OR(WEEKDAY(UsageTable[[#This Row],[Time]])={1,7},NOT(ISERROR(VLOOKUP(DATE(YEAR(UsageTable[[#This Row],[Time]]),MONTH(UsageTable[[#This Row],[Time]]),DAY(UsageTable[[#This Row],[Time]])),Holidays[Date],1,FALSE()))))</f>
        <v>0</v>
      </c>
      <c r="I31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3.68</v>
      </c>
      <c r="K31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2" spans="2:11" x14ac:dyDescent="0.3">
      <c r="B3162" s="29">
        <v>44245</v>
      </c>
      <c r="C3162" s="34">
        <v>44245.5</v>
      </c>
      <c r="D3162" s="31">
        <v>2.0699999999999998</v>
      </c>
      <c r="E3162" s="15"/>
      <c r="F3162" s="15"/>
      <c r="G3162" s="36" t="str">
        <f>TEXT(UsageTable[[#This Row],[Time]],"mm-dd")</f>
        <v>02-18</v>
      </c>
      <c r="H3162" s="36" t="b" cm="1">
        <f t="array" ref="H3162">OR(WEEKDAY(UsageTable[[#This Row],[Time]])={1,7},NOT(ISERROR(VLOOKUP(DATE(YEAR(UsageTable[[#This Row],[Time]]),MONTH(UsageTable[[#This Row],[Time]]),DAY(UsageTable[[#This Row],[Time]])),Holidays[Date],1,FALSE()))))</f>
        <v>0</v>
      </c>
      <c r="I31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2.0699999999999998</v>
      </c>
      <c r="K31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3" spans="2:11" x14ac:dyDescent="0.3">
      <c r="B3163" s="26">
        <v>44245</v>
      </c>
      <c r="C3163" s="33">
        <v>44245.541666666664</v>
      </c>
      <c r="D3163" s="28">
        <v>1.58</v>
      </c>
      <c r="E3163" s="15"/>
      <c r="F3163" s="15"/>
      <c r="G3163" s="36" t="str">
        <f>TEXT(UsageTable[[#This Row],[Time]],"mm-dd")</f>
        <v>02-18</v>
      </c>
      <c r="H3163" s="36" t="b" cm="1">
        <f t="array" ref="H3163">OR(WEEKDAY(UsageTable[[#This Row],[Time]])={1,7},NOT(ISERROR(VLOOKUP(DATE(YEAR(UsageTable[[#This Row],[Time]]),MONTH(UsageTable[[#This Row],[Time]]),DAY(UsageTable[[#This Row],[Time]])),Holidays[Date],1,FALSE()))))</f>
        <v>0</v>
      </c>
      <c r="I31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1.58</v>
      </c>
      <c r="K31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4" spans="2:11" x14ac:dyDescent="0.3">
      <c r="B3164" s="29">
        <v>44245</v>
      </c>
      <c r="C3164" s="34">
        <v>44245.583333333336</v>
      </c>
      <c r="D3164" s="31">
        <v>2.3199999999999998</v>
      </c>
      <c r="E3164" s="15"/>
      <c r="F3164" s="15"/>
      <c r="G3164" s="36" t="str">
        <f>TEXT(UsageTable[[#This Row],[Time]],"mm-dd")</f>
        <v>02-18</v>
      </c>
      <c r="H3164" s="36" t="b" cm="1">
        <f t="array" ref="H3164">OR(WEEKDAY(UsageTable[[#This Row],[Time]])={1,7},NOT(ISERROR(VLOOKUP(DATE(YEAR(UsageTable[[#This Row],[Time]]),MONTH(UsageTable[[#This Row],[Time]]),DAY(UsageTable[[#This Row],[Time]])),Holidays[Date],1,FALSE()))))</f>
        <v>0</v>
      </c>
      <c r="I31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2.3199999999999998</v>
      </c>
      <c r="K31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5" spans="2:11" x14ac:dyDescent="0.3">
      <c r="B3165" s="26">
        <v>44245</v>
      </c>
      <c r="C3165" s="33">
        <v>44245.625</v>
      </c>
      <c r="D3165" s="28">
        <v>1.91</v>
      </c>
      <c r="E3165" s="15"/>
      <c r="F3165" s="15"/>
      <c r="G3165" s="36" t="str">
        <f>TEXT(UsageTable[[#This Row],[Time]],"mm-dd")</f>
        <v>02-18</v>
      </c>
      <c r="H3165" s="36" t="b" cm="1">
        <f t="array" ref="H3165">OR(WEEKDAY(UsageTable[[#This Row],[Time]])={1,7},NOT(ISERROR(VLOOKUP(DATE(YEAR(UsageTable[[#This Row],[Time]]),MONTH(UsageTable[[#This Row],[Time]]),DAY(UsageTable[[#This Row],[Time]])),Holidays[Date],1,FALSE()))))</f>
        <v>0</v>
      </c>
      <c r="I31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1.91</v>
      </c>
      <c r="K31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6" spans="2:11" x14ac:dyDescent="0.3">
      <c r="B3166" s="29">
        <v>44245</v>
      </c>
      <c r="C3166" s="34">
        <v>44245.666666666664</v>
      </c>
      <c r="D3166" s="31">
        <v>3.29</v>
      </c>
      <c r="E3166" s="15"/>
      <c r="F3166" s="15"/>
      <c r="G3166" s="36" t="str">
        <f>TEXT(UsageTable[[#This Row],[Time]],"mm-dd")</f>
        <v>02-18</v>
      </c>
      <c r="H3166" s="36" t="b" cm="1">
        <f t="array" ref="H3166">OR(WEEKDAY(UsageTable[[#This Row],[Time]])={1,7},NOT(ISERROR(VLOOKUP(DATE(YEAR(UsageTable[[#This Row],[Time]]),MONTH(UsageTable[[#This Row],[Time]]),DAY(UsageTable[[#This Row],[Time]])),Holidays[Date],1,FALSE()))))</f>
        <v>0</v>
      </c>
      <c r="I31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3.29</v>
      </c>
      <c r="K31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67" spans="2:11" x14ac:dyDescent="0.3">
      <c r="B3167" s="26">
        <v>44245</v>
      </c>
      <c r="C3167" s="33">
        <v>44245.708333333336</v>
      </c>
      <c r="D3167" s="28">
        <v>2.41</v>
      </c>
      <c r="E3167" s="15"/>
      <c r="F3167" s="15"/>
      <c r="G3167" s="36" t="str">
        <f>TEXT(UsageTable[[#This Row],[Time]],"mm-dd")</f>
        <v>02-18</v>
      </c>
      <c r="H3167" s="36" t="b" cm="1">
        <f t="array" ref="H3167">OR(WEEKDAY(UsageTable[[#This Row],[Time]])={1,7},NOT(ISERROR(VLOOKUP(DATE(YEAR(UsageTable[[#This Row],[Time]]),MONTH(UsageTable[[#This Row],[Time]]),DAY(UsageTable[[#This Row],[Time]])),Holidays[Date],1,FALSE()))))</f>
        <v>0</v>
      </c>
      <c r="I31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2.41</v>
      </c>
    </row>
    <row r="3168" spans="2:11" x14ac:dyDescent="0.3">
      <c r="B3168" s="29">
        <v>44245</v>
      </c>
      <c r="C3168" s="34">
        <v>44245.75</v>
      </c>
      <c r="D3168" s="31">
        <v>2.21</v>
      </c>
      <c r="E3168" s="15"/>
      <c r="F3168" s="15"/>
      <c r="G3168" s="36" t="str">
        <f>TEXT(UsageTable[[#This Row],[Time]],"mm-dd")</f>
        <v>02-18</v>
      </c>
      <c r="H3168" s="36" t="b" cm="1">
        <f t="array" ref="H3168">OR(WEEKDAY(UsageTable[[#This Row],[Time]])={1,7},NOT(ISERROR(VLOOKUP(DATE(YEAR(UsageTable[[#This Row],[Time]]),MONTH(UsageTable[[#This Row],[Time]]),DAY(UsageTable[[#This Row],[Time]])),Holidays[Date],1,FALSE()))))</f>
        <v>0</v>
      </c>
      <c r="I31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3169" spans="2:11" x14ac:dyDescent="0.3">
      <c r="B3169" s="26">
        <v>44245</v>
      </c>
      <c r="C3169" s="33">
        <v>44245.791666666664</v>
      </c>
      <c r="D3169" s="28">
        <v>2.09</v>
      </c>
      <c r="E3169" s="15"/>
      <c r="F3169" s="15"/>
      <c r="G3169" s="36" t="str">
        <f>TEXT(UsageTable[[#This Row],[Time]],"mm-dd")</f>
        <v>02-18</v>
      </c>
      <c r="H3169" s="36" t="b" cm="1">
        <f t="array" ref="H3169">OR(WEEKDAY(UsageTable[[#This Row],[Time]])={1,7},NOT(ISERROR(VLOOKUP(DATE(YEAR(UsageTable[[#This Row],[Time]]),MONTH(UsageTable[[#This Row],[Time]]),DAY(UsageTable[[#This Row],[Time]])),Holidays[Date],1,FALSE()))))</f>
        <v>0</v>
      </c>
      <c r="I31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2.09</v>
      </c>
      <c r="J31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0" spans="2:11" x14ac:dyDescent="0.3">
      <c r="B3170" s="29">
        <v>44245</v>
      </c>
      <c r="C3170" s="34">
        <v>44245.833333333336</v>
      </c>
      <c r="D3170" s="31">
        <v>1.03</v>
      </c>
      <c r="E3170" s="15"/>
      <c r="F3170" s="15"/>
      <c r="G3170" s="36" t="str">
        <f>TEXT(UsageTable[[#This Row],[Time]],"mm-dd")</f>
        <v>02-18</v>
      </c>
      <c r="H3170" s="36" t="b" cm="1">
        <f t="array" ref="H3170">OR(WEEKDAY(UsageTable[[#This Row],[Time]])={1,7},NOT(ISERROR(VLOOKUP(DATE(YEAR(UsageTable[[#This Row],[Time]]),MONTH(UsageTable[[#This Row],[Time]]),DAY(UsageTable[[#This Row],[Time]])),Holidays[Date],1,FALSE()))))</f>
        <v>0</v>
      </c>
      <c r="I31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1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1" spans="2:11" x14ac:dyDescent="0.3">
      <c r="B3171" s="26">
        <v>44245</v>
      </c>
      <c r="C3171" s="33">
        <v>44245.875</v>
      </c>
      <c r="D3171" s="28">
        <v>0.53</v>
      </c>
      <c r="E3171" s="15"/>
      <c r="F3171" s="15"/>
      <c r="G3171" s="36" t="str">
        <f>TEXT(UsageTable[[#This Row],[Time]],"mm-dd")</f>
        <v>02-18</v>
      </c>
      <c r="H3171" s="36" t="b" cm="1">
        <f t="array" ref="H3171">OR(WEEKDAY(UsageTable[[#This Row],[Time]])={1,7},NOT(ISERROR(VLOOKUP(DATE(YEAR(UsageTable[[#This Row],[Time]]),MONTH(UsageTable[[#This Row],[Time]]),DAY(UsageTable[[#This Row],[Time]])),Holidays[Date],1,FALSE()))))</f>
        <v>0</v>
      </c>
      <c r="I31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0.53</v>
      </c>
      <c r="J31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2" spans="2:11" x14ac:dyDescent="0.3">
      <c r="B3172" s="29">
        <v>44245</v>
      </c>
      <c r="C3172" s="34">
        <v>44245.916666666664</v>
      </c>
      <c r="D3172" s="31">
        <v>3.2</v>
      </c>
      <c r="E3172" s="15"/>
      <c r="F3172" s="15"/>
      <c r="G3172" s="36" t="str">
        <f>TEXT(UsageTable[[#This Row],[Time]],"mm-dd")</f>
        <v>02-18</v>
      </c>
      <c r="H3172" s="36" t="b" cm="1">
        <f t="array" ref="H3172">OR(WEEKDAY(UsageTable[[#This Row],[Time]])={1,7},NOT(ISERROR(VLOOKUP(DATE(YEAR(UsageTable[[#This Row],[Time]]),MONTH(UsageTable[[#This Row],[Time]]),DAY(UsageTable[[#This Row],[Time]])),Holidays[Date],1,FALSE()))))</f>
        <v>0</v>
      </c>
      <c r="I31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v>
      </c>
      <c r="J31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3" spans="2:11" x14ac:dyDescent="0.3">
      <c r="B3173" s="26">
        <v>44245</v>
      </c>
      <c r="C3173" s="33">
        <v>44245.958333333336</v>
      </c>
      <c r="D3173" s="28">
        <v>4.95</v>
      </c>
      <c r="E3173" s="15"/>
      <c r="F3173" s="15"/>
      <c r="G3173" s="36" t="str">
        <f>TEXT(UsageTable[[#This Row],[Time]],"mm-dd")</f>
        <v>02-18</v>
      </c>
      <c r="H3173" s="36" t="b" cm="1">
        <f t="array" ref="H3173">OR(WEEKDAY(UsageTable[[#This Row],[Time]])={1,7},NOT(ISERROR(VLOOKUP(DATE(YEAR(UsageTable[[#This Row],[Time]]),MONTH(UsageTable[[#This Row],[Time]]),DAY(UsageTable[[#This Row],[Time]])),Holidays[Date],1,FALSE()))))</f>
        <v>0</v>
      </c>
      <c r="I31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4.95</v>
      </c>
      <c r="J31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4" spans="2:11" x14ac:dyDescent="0.3">
      <c r="B3174" s="29">
        <v>44246</v>
      </c>
      <c r="C3174" s="34">
        <v>44246</v>
      </c>
      <c r="D3174" s="31">
        <v>1.61</v>
      </c>
      <c r="E3174" s="15"/>
      <c r="F3174" s="15"/>
      <c r="G3174" s="36" t="str">
        <f>TEXT(UsageTable[[#This Row],[Time]],"mm-dd")</f>
        <v>02-19</v>
      </c>
      <c r="H3174" s="36" t="b" cm="1">
        <f t="array" ref="H3174">OR(WEEKDAY(UsageTable[[#This Row],[Time]])={1,7},NOT(ISERROR(VLOOKUP(DATE(YEAR(UsageTable[[#This Row],[Time]]),MONTH(UsageTable[[#This Row],[Time]]),DAY(UsageTable[[#This Row],[Time]])),Holidays[Date],1,FALSE()))))</f>
        <v>0</v>
      </c>
      <c r="I31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31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5" spans="2:11" x14ac:dyDescent="0.3">
      <c r="B3175" s="26">
        <v>44246</v>
      </c>
      <c r="C3175" s="33">
        <v>44246.041666666664</v>
      </c>
      <c r="D3175" s="28">
        <v>1.1299999999999999</v>
      </c>
      <c r="E3175" s="15"/>
      <c r="F3175" s="15"/>
      <c r="G3175" s="36" t="str">
        <f>TEXT(UsageTable[[#This Row],[Time]],"mm-dd")</f>
        <v>02-19</v>
      </c>
      <c r="H3175" s="36" t="b" cm="1">
        <f t="array" ref="H3175">OR(WEEKDAY(UsageTable[[#This Row],[Time]])={1,7},NOT(ISERROR(VLOOKUP(DATE(YEAR(UsageTable[[#This Row],[Time]]),MONTH(UsageTable[[#This Row],[Time]]),DAY(UsageTable[[#This Row],[Time]])),Holidays[Date],1,FALSE()))))</f>
        <v>0</v>
      </c>
      <c r="I31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31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6" spans="2:11" x14ac:dyDescent="0.3">
      <c r="B3176" s="29">
        <v>44246</v>
      </c>
      <c r="C3176" s="34">
        <v>44246.083333333336</v>
      </c>
      <c r="D3176" s="31">
        <v>0.32</v>
      </c>
      <c r="E3176" s="15"/>
      <c r="F3176" s="15"/>
      <c r="G3176" s="36" t="str">
        <f>TEXT(UsageTable[[#This Row],[Time]],"mm-dd")</f>
        <v>02-19</v>
      </c>
      <c r="H3176" s="36" t="b" cm="1">
        <f t="array" ref="H3176">OR(WEEKDAY(UsageTable[[#This Row],[Time]])={1,7},NOT(ISERROR(VLOOKUP(DATE(YEAR(UsageTable[[#This Row],[Time]]),MONTH(UsageTable[[#This Row],[Time]]),DAY(UsageTable[[#This Row],[Time]])),Holidays[Date],1,FALSE()))))</f>
        <v>0</v>
      </c>
      <c r="I31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1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7" spans="2:11" x14ac:dyDescent="0.3">
      <c r="B3177" s="26">
        <v>44246</v>
      </c>
      <c r="C3177" s="33">
        <v>44246.125</v>
      </c>
      <c r="D3177" s="28">
        <v>0.96</v>
      </c>
      <c r="E3177" s="15"/>
      <c r="F3177" s="15"/>
      <c r="G3177" s="36" t="str">
        <f>TEXT(UsageTable[[#This Row],[Time]],"mm-dd")</f>
        <v>02-19</v>
      </c>
      <c r="H3177" s="36" t="b" cm="1">
        <f t="array" ref="H3177">OR(WEEKDAY(UsageTable[[#This Row],[Time]])={1,7},NOT(ISERROR(VLOOKUP(DATE(YEAR(UsageTable[[#This Row],[Time]]),MONTH(UsageTable[[#This Row],[Time]]),DAY(UsageTable[[#This Row],[Time]])),Holidays[Date],1,FALSE()))))</f>
        <v>0</v>
      </c>
      <c r="I31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1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8" spans="2:11" x14ac:dyDescent="0.3">
      <c r="B3178" s="29">
        <v>44246</v>
      </c>
      <c r="C3178" s="34">
        <v>44246.166666666664</v>
      </c>
      <c r="D3178" s="31">
        <v>0.33</v>
      </c>
      <c r="E3178" s="15"/>
      <c r="F3178" s="15"/>
      <c r="G3178" s="36" t="str">
        <f>TEXT(UsageTable[[#This Row],[Time]],"mm-dd")</f>
        <v>02-19</v>
      </c>
      <c r="H3178" s="36" t="b" cm="1">
        <f t="array" ref="H3178">OR(WEEKDAY(UsageTable[[#This Row],[Time]])={1,7},NOT(ISERROR(VLOOKUP(DATE(YEAR(UsageTable[[#This Row],[Time]]),MONTH(UsageTable[[#This Row],[Time]]),DAY(UsageTable[[#This Row],[Time]])),Holidays[Date],1,FALSE()))))</f>
        <v>0</v>
      </c>
      <c r="I31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1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79" spans="2:11" x14ac:dyDescent="0.3">
      <c r="B3179" s="26">
        <v>44246</v>
      </c>
      <c r="C3179" s="33">
        <v>44246.208333333336</v>
      </c>
      <c r="D3179" s="28">
        <v>1.64</v>
      </c>
      <c r="E3179" s="15"/>
      <c r="F3179" s="15"/>
      <c r="G3179" s="36" t="str">
        <f>TEXT(UsageTable[[#This Row],[Time]],"mm-dd")</f>
        <v>02-19</v>
      </c>
      <c r="H3179" s="36" t="b" cm="1">
        <f t="array" ref="H3179">OR(WEEKDAY(UsageTable[[#This Row],[Time]])={1,7},NOT(ISERROR(VLOOKUP(DATE(YEAR(UsageTable[[#This Row],[Time]]),MONTH(UsageTable[[#This Row],[Time]]),DAY(UsageTable[[#This Row],[Time]])),Holidays[Date],1,FALSE()))))</f>
        <v>0</v>
      </c>
      <c r="I31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31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0" spans="2:11" x14ac:dyDescent="0.3">
      <c r="B3180" s="29">
        <v>44246</v>
      </c>
      <c r="C3180" s="34">
        <v>44246.25</v>
      </c>
      <c r="D3180" s="31">
        <v>1.4</v>
      </c>
      <c r="E3180" s="15"/>
      <c r="F3180" s="15"/>
      <c r="G3180" s="36" t="str">
        <f>TEXT(UsageTable[[#This Row],[Time]],"mm-dd")</f>
        <v>02-19</v>
      </c>
      <c r="H3180" s="36" t="b" cm="1">
        <f t="array" ref="H3180">OR(WEEKDAY(UsageTable[[#This Row],[Time]])={1,7},NOT(ISERROR(VLOOKUP(DATE(YEAR(UsageTable[[#This Row],[Time]]),MONTH(UsageTable[[#This Row],[Time]]),DAY(UsageTable[[#This Row],[Time]])),Holidays[Date],1,FALSE()))))</f>
        <v>0</v>
      </c>
      <c r="I31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v>
      </c>
      <c r="J31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1" spans="2:11" x14ac:dyDescent="0.3">
      <c r="B3181" s="26">
        <v>44246</v>
      </c>
      <c r="C3181" s="33">
        <v>44246.291666666664</v>
      </c>
      <c r="D3181" s="28">
        <v>2.35</v>
      </c>
      <c r="E3181" s="15"/>
      <c r="F3181" s="15"/>
      <c r="G3181" s="36" t="str">
        <f>TEXT(UsageTable[[#This Row],[Time]],"mm-dd")</f>
        <v>02-19</v>
      </c>
      <c r="H3181" s="36" t="b" cm="1">
        <f t="array" ref="H3181">OR(WEEKDAY(UsageTable[[#This Row],[Time]])={1,7},NOT(ISERROR(VLOOKUP(DATE(YEAR(UsageTable[[#This Row],[Time]]),MONTH(UsageTable[[#This Row],[Time]]),DAY(UsageTable[[#This Row],[Time]])),Holidays[Date],1,FALSE()))))</f>
        <v>0</v>
      </c>
      <c r="I31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2.35</v>
      </c>
    </row>
    <row r="3182" spans="2:11" x14ac:dyDescent="0.3">
      <c r="B3182" s="29">
        <v>44246</v>
      </c>
      <c r="C3182" s="34">
        <v>44246.333333333336</v>
      </c>
      <c r="D3182" s="31">
        <v>3.61</v>
      </c>
      <c r="E3182" s="15"/>
      <c r="F3182" s="15"/>
      <c r="G3182" s="36" t="str">
        <f>TEXT(UsageTable[[#This Row],[Time]],"mm-dd")</f>
        <v>02-19</v>
      </c>
      <c r="H3182" s="36" t="b" cm="1">
        <f t="array" ref="H3182">OR(WEEKDAY(UsageTable[[#This Row],[Time]])={1,7},NOT(ISERROR(VLOOKUP(DATE(YEAR(UsageTable[[#This Row],[Time]]),MONTH(UsageTable[[#This Row],[Time]]),DAY(UsageTable[[#This Row],[Time]])),Holidays[Date],1,FALSE()))))</f>
        <v>0</v>
      </c>
      <c r="I31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3.61</v>
      </c>
    </row>
    <row r="3183" spans="2:11" x14ac:dyDescent="0.3">
      <c r="B3183" s="26">
        <v>44246</v>
      </c>
      <c r="C3183" s="33">
        <v>44246.375</v>
      </c>
      <c r="D3183" s="28">
        <v>2.27</v>
      </c>
      <c r="E3183" s="15"/>
      <c r="F3183" s="15"/>
      <c r="G3183" s="36" t="str">
        <f>TEXT(UsageTable[[#This Row],[Time]],"mm-dd")</f>
        <v>02-19</v>
      </c>
      <c r="H3183" s="36" t="b" cm="1">
        <f t="array" ref="H3183">OR(WEEKDAY(UsageTable[[#This Row],[Time]])={1,7},NOT(ISERROR(VLOOKUP(DATE(YEAR(UsageTable[[#This Row],[Time]]),MONTH(UsageTable[[#This Row],[Time]]),DAY(UsageTable[[#This Row],[Time]])),Holidays[Date],1,FALSE()))))</f>
        <v>0</v>
      </c>
      <c r="I31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2.27</v>
      </c>
    </row>
    <row r="3184" spans="2:11" x14ac:dyDescent="0.3">
      <c r="B3184" s="29">
        <v>44246</v>
      </c>
      <c r="C3184" s="34">
        <v>44246.416666666664</v>
      </c>
      <c r="D3184" s="31">
        <v>2.0299999999999998</v>
      </c>
      <c r="E3184" s="15"/>
      <c r="F3184" s="15"/>
      <c r="G3184" s="36" t="str">
        <f>TEXT(UsageTable[[#This Row],[Time]],"mm-dd")</f>
        <v>02-19</v>
      </c>
      <c r="H3184" s="36" t="b" cm="1">
        <f t="array" ref="H3184">OR(WEEKDAY(UsageTable[[#This Row],[Time]])={1,7},NOT(ISERROR(VLOOKUP(DATE(YEAR(UsageTable[[#This Row],[Time]]),MONTH(UsageTable[[#This Row],[Time]]),DAY(UsageTable[[#This Row],[Time]])),Holidays[Date],1,FALSE()))))</f>
        <v>0</v>
      </c>
      <c r="I31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2.0299999999999998</v>
      </c>
    </row>
    <row r="3185" spans="2:11" x14ac:dyDescent="0.3">
      <c r="B3185" s="26">
        <v>44246</v>
      </c>
      <c r="C3185" s="33">
        <v>44246.458333333336</v>
      </c>
      <c r="D3185" s="28">
        <v>2.37</v>
      </c>
      <c r="E3185" s="15"/>
      <c r="F3185" s="15"/>
      <c r="G3185" s="36" t="str">
        <f>TEXT(UsageTable[[#This Row],[Time]],"mm-dd")</f>
        <v>02-19</v>
      </c>
      <c r="H3185" s="36" t="b" cm="1">
        <f t="array" ref="H3185">OR(WEEKDAY(UsageTable[[#This Row],[Time]])={1,7},NOT(ISERROR(VLOOKUP(DATE(YEAR(UsageTable[[#This Row],[Time]]),MONTH(UsageTable[[#This Row],[Time]]),DAY(UsageTable[[#This Row],[Time]])),Holidays[Date],1,FALSE()))))</f>
        <v>0</v>
      </c>
      <c r="I31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31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6" spans="2:11" x14ac:dyDescent="0.3">
      <c r="B3186" s="29">
        <v>44246</v>
      </c>
      <c r="C3186" s="34">
        <v>44246.5</v>
      </c>
      <c r="D3186" s="31">
        <v>2.6</v>
      </c>
      <c r="E3186" s="15"/>
      <c r="F3186" s="15"/>
      <c r="G3186" s="36" t="str">
        <f>TEXT(UsageTable[[#This Row],[Time]],"mm-dd")</f>
        <v>02-19</v>
      </c>
      <c r="H3186" s="36" t="b" cm="1">
        <f t="array" ref="H3186">OR(WEEKDAY(UsageTable[[#This Row],[Time]])={1,7},NOT(ISERROR(VLOOKUP(DATE(YEAR(UsageTable[[#This Row],[Time]]),MONTH(UsageTable[[#This Row],[Time]]),DAY(UsageTable[[#This Row],[Time]])),Holidays[Date],1,FALSE()))))</f>
        <v>0</v>
      </c>
      <c r="I31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v>
      </c>
      <c r="K31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7" spans="2:11" x14ac:dyDescent="0.3">
      <c r="B3187" s="26">
        <v>44246</v>
      </c>
      <c r="C3187" s="33">
        <v>44246.541666666664</v>
      </c>
      <c r="D3187" s="28">
        <v>2.06</v>
      </c>
      <c r="E3187" s="15"/>
      <c r="F3187" s="15"/>
      <c r="G3187" s="36" t="str">
        <f>TEXT(UsageTable[[#This Row],[Time]],"mm-dd")</f>
        <v>02-19</v>
      </c>
      <c r="H3187" s="36" t="b" cm="1">
        <f t="array" ref="H3187">OR(WEEKDAY(UsageTable[[#This Row],[Time]])={1,7},NOT(ISERROR(VLOOKUP(DATE(YEAR(UsageTable[[#This Row],[Time]]),MONTH(UsageTable[[#This Row],[Time]]),DAY(UsageTable[[#This Row],[Time]])),Holidays[Date],1,FALSE()))))</f>
        <v>0</v>
      </c>
      <c r="I31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v>
      </c>
      <c r="K31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8" spans="2:11" x14ac:dyDescent="0.3">
      <c r="B3188" s="29">
        <v>44246</v>
      </c>
      <c r="C3188" s="34">
        <v>44246.583333333336</v>
      </c>
      <c r="D3188" s="31">
        <v>2.0499999999999998</v>
      </c>
      <c r="E3188" s="15"/>
      <c r="F3188" s="15"/>
      <c r="G3188" s="36" t="str">
        <f>TEXT(UsageTable[[#This Row],[Time]],"mm-dd")</f>
        <v>02-19</v>
      </c>
      <c r="H3188" s="36" t="b" cm="1">
        <f t="array" ref="H3188">OR(WEEKDAY(UsageTable[[#This Row],[Time]])={1,7},NOT(ISERROR(VLOOKUP(DATE(YEAR(UsageTable[[#This Row],[Time]]),MONTH(UsageTable[[#This Row],[Time]]),DAY(UsageTable[[#This Row],[Time]])),Holidays[Date],1,FALSE()))))</f>
        <v>0</v>
      </c>
      <c r="I31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2.0499999999999998</v>
      </c>
      <c r="K31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89" spans="2:11" x14ac:dyDescent="0.3">
      <c r="B3189" s="26">
        <v>44246</v>
      </c>
      <c r="C3189" s="33">
        <v>44246.625</v>
      </c>
      <c r="D3189" s="28">
        <v>2.37</v>
      </c>
      <c r="E3189" s="15"/>
      <c r="F3189" s="15"/>
      <c r="G3189" s="36" t="str">
        <f>TEXT(UsageTable[[#This Row],[Time]],"mm-dd")</f>
        <v>02-19</v>
      </c>
      <c r="H3189" s="36" t="b" cm="1">
        <f t="array" ref="H3189">OR(WEEKDAY(UsageTable[[#This Row],[Time]])={1,7},NOT(ISERROR(VLOOKUP(DATE(YEAR(UsageTable[[#This Row],[Time]]),MONTH(UsageTable[[#This Row],[Time]]),DAY(UsageTable[[#This Row],[Time]])),Holidays[Date],1,FALSE()))))</f>
        <v>0</v>
      </c>
      <c r="I31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2.37</v>
      </c>
      <c r="K31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0" spans="2:11" x14ac:dyDescent="0.3">
      <c r="B3190" s="29">
        <v>44246</v>
      </c>
      <c r="C3190" s="34">
        <v>44246.666666666664</v>
      </c>
      <c r="D3190" s="31">
        <v>1.75</v>
      </c>
      <c r="E3190" s="15"/>
      <c r="F3190" s="15"/>
      <c r="G3190" s="36" t="str">
        <f>TEXT(UsageTable[[#This Row],[Time]],"mm-dd")</f>
        <v>02-19</v>
      </c>
      <c r="H3190" s="36" t="b" cm="1">
        <f t="array" ref="H3190">OR(WEEKDAY(UsageTable[[#This Row],[Time]])={1,7},NOT(ISERROR(VLOOKUP(DATE(YEAR(UsageTable[[#This Row],[Time]]),MONTH(UsageTable[[#This Row],[Time]]),DAY(UsageTable[[#This Row],[Time]])),Holidays[Date],1,FALSE()))))</f>
        <v>0</v>
      </c>
      <c r="I31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31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1" spans="2:11" x14ac:dyDescent="0.3">
      <c r="B3191" s="26">
        <v>44246</v>
      </c>
      <c r="C3191" s="33">
        <v>44246.708333333336</v>
      </c>
      <c r="D3191" s="28">
        <v>1.62</v>
      </c>
      <c r="E3191" s="15"/>
      <c r="F3191" s="15"/>
      <c r="G3191" s="36" t="str">
        <f>TEXT(UsageTable[[#This Row],[Time]],"mm-dd")</f>
        <v>02-19</v>
      </c>
      <c r="H3191" s="36" t="b" cm="1">
        <f t="array" ref="H3191">OR(WEEKDAY(UsageTable[[#This Row],[Time]])={1,7},NOT(ISERROR(VLOOKUP(DATE(YEAR(UsageTable[[#This Row],[Time]]),MONTH(UsageTable[[#This Row],[Time]]),DAY(UsageTable[[#This Row],[Time]])),Holidays[Date],1,FALSE()))))</f>
        <v>0</v>
      </c>
      <c r="I31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1.62</v>
      </c>
    </row>
    <row r="3192" spans="2:11" x14ac:dyDescent="0.3">
      <c r="B3192" s="29">
        <v>44246</v>
      </c>
      <c r="C3192" s="34">
        <v>44246.75</v>
      </c>
      <c r="D3192" s="31">
        <v>1.78</v>
      </c>
      <c r="E3192" s="15"/>
      <c r="F3192" s="15"/>
      <c r="G3192" s="36" t="str">
        <f>TEXT(UsageTable[[#This Row],[Time]],"mm-dd")</f>
        <v>02-19</v>
      </c>
      <c r="H3192" s="36" t="b" cm="1">
        <f t="array" ref="H3192">OR(WEEKDAY(UsageTable[[#This Row],[Time]])={1,7},NOT(ISERROR(VLOOKUP(DATE(YEAR(UsageTable[[#This Row],[Time]]),MONTH(UsageTable[[#This Row],[Time]]),DAY(UsageTable[[#This Row],[Time]])),Holidays[Date],1,FALSE()))))</f>
        <v>0</v>
      </c>
      <c r="I31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1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1.78</v>
      </c>
    </row>
    <row r="3193" spans="2:11" x14ac:dyDescent="0.3">
      <c r="B3193" s="26">
        <v>44246</v>
      </c>
      <c r="C3193" s="33">
        <v>44246.791666666664</v>
      </c>
      <c r="D3193" s="28">
        <v>1.88</v>
      </c>
      <c r="E3193" s="15"/>
      <c r="F3193" s="15"/>
      <c r="G3193" s="36" t="str">
        <f>TEXT(UsageTable[[#This Row],[Time]],"mm-dd")</f>
        <v>02-19</v>
      </c>
      <c r="H3193" s="36" t="b" cm="1">
        <f t="array" ref="H3193">OR(WEEKDAY(UsageTable[[#This Row],[Time]])={1,7},NOT(ISERROR(VLOOKUP(DATE(YEAR(UsageTable[[#This Row],[Time]]),MONTH(UsageTable[[#This Row],[Time]]),DAY(UsageTable[[#This Row],[Time]])),Holidays[Date],1,FALSE()))))</f>
        <v>0</v>
      </c>
      <c r="I31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31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4" spans="2:11" x14ac:dyDescent="0.3">
      <c r="B3194" s="29">
        <v>44246</v>
      </c>
      <c r="C3194" s="34">
        <v>44246.833333333336</v>
      </c>
      <c r="D3194" s="31">
        <v>0.96</v>
      </c>
      <c r="E3194" s="15"/>
      <c r="F3194" s="15"/>
      <c r="G3194" s="36" t="str">
        <f>TEXT(UsageTable[[#This Row],[Time]],"mm-dd")</f>
        <v>02-19</v>
      </c>
      <c r="H3194" s="36" t="b" cm="1">
        <f t="array" ref="H3194">OR(WEEKDAY(UsageTable[[#This Row],[Time]])={1,7},NOT(ISERROR(VLOOKUP(DATE(YEAR(UsageTable[[#This Row],[Time]]),MONTH(UsageTable[[#This Row],[Time]]),DAY(UsageTable[[#This Row],[Time]])),Holidays[Date],1,FALSE()))))</f>
        <v>0</v>
      </c>
      <c r="I31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1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5" spans="2:11" x14ac:dyDescent="0.3">
      <c r="B3195" s="26">
        <v>44246</v>
      </c>
      <c r="C3195" s="33">
        <v>44246.875</v>
      </c>
      <c r="D3195" s="28">
        <v>0.59</v>
      </c>
      <c r="E3195" s="15"/>
      <c r="F3195" s="15"/>
      <c r="G3195" s="36" t="str">
        <f>TEXT(UsageTable[[#This Row],[Time]],"mm-dd")</f>
        <v>02-19</v>
      </c>
      <c r="H3195" s="36" t="b" cm="1">
        <f t="array" ref="H3195">OR(WEEKDAY(UsageTable[[#This Row],[Time]])={1,7},NOT(ISERROR(VLOOKUP(DATE(YEAR(UsageTable[[#This Row],[Time]]),MONTH(UsageTable[[#This Row],[Time]]),DAY(UsageTable[[#This Row],[Time]])),Holidays[Date],1,FALSE()))))</f>
        <v>0</v>
      </c>
      <c r="I31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31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6" spans="2:11" x14ac:dyDescent="0.3">
      <c r="B3196" s="29">
        <v>44246</v>
      </c>
      <c r="C3196" s="34">
        <v>44246.916666666664</v>
      </c>
      <c r="D3196" s="31">
        <v>0.51</v>
      </c>
      <c r="E3196" s="15"/>
      <c r="F3196" s="15"/>
      <c r="G3196" s="36" t="str">
        <f>TEXT(UsageTable[[#This Row],[Time]],"mm-dd")</f>
        <v>02-19</v>
      </c>
      <c r="H3196" s="36" t="b" cm="1">
        <f t="array" ref="H3196">OR(WEEKDAY(UsageTable[[#This Row],[Time]])={1,7},NOT(ISERROR(VLOOKUP(DATE(YEAR(UsageTable[[#This Row],[Time]]),MONTH(UsageTable[[#This Row],[Time]]),DAY(UsageTable[[#This Row],[Time]])),Holidays[Date],1,FALSE()))))</f>
        <v>0</v>
      </c>
      <c r="I31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31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7" spans="2:11" x14ac:dyDescent="0.3">
      <c r="B3197" s="26">
        <v>44246</v>
      </c>
      <c r="C3197" s="33">
        <v>44246.958333333336</v>
      </c>
      <c r="D3197" s="28">
        <v>0.91</v>
      </c>
      <c r="E3197" s="15"/>
      <c r="F3197" s="15"/>
      <c r="G3197" s="36" t="str">
        <f>TEXT(UsageTable[[#This Row],[Time]],"mm-dd")</f>
        <v>02-19</v>
      </c>
      <c r="H3197" s="36" t="b" cm="1">
        <f t="array" ref="H3197">OR(WEEKDAY(UsageTable[[#This Row],[Time]])={1,7},NOT(ISERROR(VLOOKUP(DATE(YEAR(UsageTable[[#This Row],[Time]]),MONTH(UsageTable[[#This Row],[Time]]),DAY(UsageTable[[#This Row],[Time]])),Holidays[Date],1,FALSE()))))</f>
        <v>0</v>
      </c>
      <c r="I31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31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8" spans="2:11" x14ac:dyDescent="0.3">
      <c r="B3198" s="29">
        <v>44247</v>
      </c>
      <c r="C3198" s="34">
        <v>44247</v>
      </c>
      <c r="D3198" s="31">
        <v>0.94</v>
      </c>
      <c r="E3198" s="15"/>
      <c r="F3198" s="15"/>
      <c r="G3198" s="36" t="str">
        <f>TEXT(UsageTable[[#This Row],[Time]],"mm-dd")</f>
        <v>02-20</v>
      </c>
      <c r="H3198" s="36" t="b" cm="1">
        <f t="array" ref="H3198">OR(WEEKDAY(UsageTable[[#This Row],[Time]])={1,7},NOT(ISERROR(VLOOKUP(DATE(YEAR(UsageTable[[#This Row],[Time]]),MONTH(UsageTable[[#This Row],[Time]]),DAY(UsageTable[[#This Row],[Time]])),Holidays[Date],1,FALSE()))))</f>
        <v>1</v>
      </c>
      <c r="I31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0.94</v>
      </c>
      <c r="J31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199" spans="2:11" x14ac:dyDescent="0.3">
      <c r="B3199" s="26">
        <v>44247</v>
      </c>
      <c r="C3199" s="33">
        <v>44247.041666666664</v>
      </c>
      <c r="D3199" s="28">
        <v>0.31</v>
      </c>
      <c r="E3199" s="15"/>
      <c r="F3199" s="15"/>
      <c r="G3199" s="36" t="str">
        <f>TEXT(UsageTable[[#This Row],[Time]],"mm-dd")</f>
        <v>02-20</v>
      </c>
      <c r="H3199" s="36" t="b" cm="1">
        <f t="array" ref="H3199">OR(WEEKDAY(UsageTable[[#This Row],[Time]])={1,7},NOT(ISERROR(VLOOKUP(DATE(YEAR(UsageTable[[#This Row],[Time]]),MONTH(UsageTable[[#This Row],[Time]]),DAY(UsageTable[[#This Row],[Time]])),Holidays[Date],1,FALSE()))))</f>
        <v>1</v>
      </c>
      <c r="I31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1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1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0" spans="2:11" x14ac:dyDescent="0.3">
      <c r="B3200" s="29">
        <v>44247</v>
      </c>
      <c r="C3200" s="34">
        <v>44247.083333333336</v>
      </c>
      <c r="D3200" s="31">
        <v>0.79</v>
      </c>
      <c r="E3200" s="15"/>
      <c r="F3200" s="15"/>
      <c r="G3200" s="36" t="str">
        <f>TEXT(UsageTable[[#This Row],[Time]],"mm-dd")</f>
        <v>02-20</v>
      </c>
      <c r="H3200" s="36" t="b" cm="1">
        <f t="array" ref="H3200">OR(WEEKDAY(UsageTable[[#This Row],[Time]])={1,7},NOT(ISERROR(VLOOKUP(DATE(YEAR(UsageTable[[#This Row],[Time]]),MONTH(UsageTable[[#This Row],[Time]]),DAY(UsageTable[[#This Row],[Time]])),Holidays[Date],1,FALSE()))))</f>
        <v>1</v>
      </c>
      <c r="I32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2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1" spans="2:11" x14ac:dyDescent="0.3">
      <c r="B3201" s="26">
        <v>44247</v>
      </c>
      <c r="C3201" s="33">
        <v>44247.125</v>
      </c>
      <c r="D3201" s="28">
        <v>0.35</v>
      </c>
      <c r="E3201" s="15"/>
      <c r="F3201" s="15"/>
      <c r="G3201" s="36" t="str">
        <f>TEXT(UsageTable[[#This Row],[Time]],"mm-dd")</f>
        <v>02-20</v>
      </c>
      <c r="H3201" s="36" t="b" cm="1">
        <f t="array" ref="H3201">OR(WEEKDAY(UsageTable[[#This Row],[Time]])={1,7},NOT(ISERROR(VLOOKUP(DATE(YEAR(UsageTable[[#This Row],[Time]]),MONTH(UsageTable[[#This Row],[Time]]),DAY(UsageTable[[#This Row],[Time]])),Holidays[Date],1,FALSE()))))</f>
        <v>1</v>
      </c>
      <c r="I32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2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2" spans="2:11" x14ac:dyDescent="0.3">
      <c r="B3202" s="29">
        <v>44247</v>
      </c>
      <c r="C3202" s="34">
        <v>44247.166666666664</v>
      </c>
      <c r="D3202" s="31">
        <v>0.34</v>
      </c>
      <c r="E3202" s="15"/>
      <c r="F3202" s="15"/>
      <c r="G3202" s="36" t="str">
        <f>TEXT(UsageTable[[#This Row],[Time]],"mm-dd")</f>
        <v>02-20</v>
      </c>
      <c r="H3202" s="36" t="b" cm="1">
        <f t="array" ref="H3202">OR(WEEKDAY(UsageTable[[#This Row],[Time]])={1,7},NOT(ISERROR(VLOOKUP(DATE(YEAR(UsageTable[[#This Row],[Time]]),MONTH(UsageTable[[#This Row],[Time]]),DAY(UsageTable[[#This Row],[Time]])),Holidays[Date],1,FALSE()))))</f>
        <v>1</v>
      </c>
      <c r="I32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2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3" spans="2:11" x14ac:dyDescent="0.3">
      <c r="B3203" s="26">
        <v>44247</v>
      </c>
      <c r="C3203" s="33">
        <v>44247.208333333336</v>
      </c>
      <c r="D3203" s="28">
        <v>0.72</v>
      </c>
      <c r="E3203" s="15"/>
      <c r="F3203" s="15"/>
      <c r="G3203" s="36" t="str">
        <f>TEXT(UsageTable[[#This Row],[Time]],"mm-dd")</f>
        <v>02-20</v>
      </c>
      <c r="H3203" s="36" t="b" cm="1">
        <f t="array" ref="H3203">OR(WEEKDAY(UsageTable[[#This Row],[Time]])={1,7},NOT(ISERROR(VLOOKUP(DATE(YEAR(UsageTable[[#This Row],[Time]]),MONTH(UsageTable[[#This Row],[Time]]),DAY(UsageTable[[#This Row],[Time]])),Holidays[Date],1,FALSE()))))</f>
        <v>1</v>
      </c>
      <c r="I32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0.72</v>
      </c>
      <c r="J32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4" spans="2:11" x14ac:dyDescent="0.3">
      <c r="B3204" s="29">
        <v>44247</v>
      </c>
      <c r="C3204" s="34">
        <v>44247.25</v>
      </c>
      <c r="D3204" s="31">
        <v>0.69</v>
      </c>
      <c r="E3204" s="15"/>
      <c r="F3204" s="15"/>
      <c r="G3204" s="36" t="str">
        <f>TEXT(UsageTable[[#This Row],[Time]],"mm-dd")</f>
        <v>02-20</v>
      </c>
      <c r="H3204" s="36" t="b" cm="1">
        <f t="array" ref="H3204">OR(WEEKDAY(UsageTable[[#This Row],[Time]])={1,7},NOT(ISERROR(VLOOKUP(DATE(YEAR(UsageTable[[#This Row],[Time]]),MONTH(UsageTable[[#This Row],[Time]]),DAY(UsageTable[[#This Row],[Time]])),Holidays[Date],1,FALSE()))))</f>
        <v>1</v>
      </c>
      <c r="I32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32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5" spans="2:11" x14ac:dyDescent="0.3">
      <c r="B3205" s="26">
        <v>44247</v>
      </c>
      <c r="C3205" s="33">
        <v>44247.291666666664</v>
      </c>
      <c r="D3205" s="28">
        <v>1.52</v>
      </c>
      <c r="E3205" s="15"/>
      <c r="F3205" s="15"/>
      <c r="G3205" s="36" t="str">
        <f>TEXT(UsageTable[[#This Row],[Time]],"mm-dd")</f>
        <v>02-20</v>
      </c>
      <c r="H3205" s="36" t="b" cm="1">
        <f t="array" ref="H3205">OR(WEEKDAY(UsageTable[[#This Row],[Time]])={1,7},NOT(ISERROR(VLOOKUP(DATE(YEAR(UsageTable[[#This Row],[Time]]),MONTH(UsageTable[[#This Row],[Time]]),DAY(UsageTable[[#This Row],[Time]])),Holidays[Date],1,FALSE()))))</f>
        <v>1</v>
      </c>
      <c r="I32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2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6" spans="2:11" x14ac:dyDescent="0.3">
      <c r="B3206" s="29">
        <v>44247</v>
      </c>
      <c r="C3206" s="34">
        <v>44247.333333333336</v>
      </c>
      <c r="D3206" s="31">
        <v>2.5099999999999998</v>
      </c>
      <c r="E3206" s="15"/>
      <c r="F3206" s="15"/>
      <c r="G3206" s="36" t="str">
        <f>TEXT(UsageTable[[#This Row],[Time]],"mm-dd")</f>
        <v>02-20</v>
      </c>
      <c r="H3206" s="36" t="b" cm="1">
        <f t="array" ref="H3206">OR(WEEKDAY(UsageTable[[#This Row],[Time]])={1,7},NOT(ISERROR(VLOOKUP(DATE(YEAR(UsageTable[[#This Row],[Time]]),MONTH(UsageTable[[#This Row],[Time]]),DAY(UsageTable[[#This Row],[Time]])),Holidays[Date],1,FALSE()))))</f>
        <v>1</v>
      </c>
      <c r="I32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2.5099999999999998</v>
      </c>
      <c r="J32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7" spans="2:11" x14ac:dyDescent="0.3">
      <c r="B3207" s="26">
        <v>44247</v>
      </c>
      <c r="C3207" s="33">
        <v>44247.375</v>
      </c>
      <c r="D3207" s="28">
        <v>4.01</v>
      </c>
      <c r="E3207" s="15"/>
      <c r="F3207" s="15"/>
      <c r="G3207" s="36" t="str">
        <f>TEXT(UsageTable[[#This Row],[Time]],"mm-dd")</f>
        <v>02-20</v>
      </c>
      <c r="H3207" s="36" t="b" cm="1">
        <f t="array" ref="H3207">OR(WEEKDAY(UsageTable[[#This Row],[Time]])={1,7},NOT(ISERROR(VLOOKUP(DATE(YEAR(UsageTable[[#This Row],[Time]]),MONTH(UsageTable[[#This Row],[Time]]),DAY(UsageTable[[#This Row],[Time]])),Holidays[Date],1,FALSE()))))</f>
        <v>1</v>
      </c>
      <c r="I32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4.01</v>
      </c>
      <c r="J32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8" spans="2:11" x14ac:dyDescent="0.3">
      <c r="B3208" s="29">
        <v>44247</v>
      </c>
      <c r="C3208" s="34">
        <v>44247.416666666664</v>
      </c>
      <c r="D3208" s="31">
        <v>1.49</v>
      </c>
      <c r="E3208" s="15"/>
      <c r="F3208" s="15"/>
      <c r="G3208" s="36" t="str">
        <f>TEXT(UsageTable[[#This Row],[Time]],"mm-dd")</f>
        <v>02-20</v>
      </c>
      <c r="H3208" s="36" t="b" cm="1">
        <f t="array" ref="H3208">OR(WEEKDAY(UsageTable[[#This Row],[Time]])={1,7},NOT(ISERROR(VLOOKUP(DATE(YEAR(UsageTable[[#This Row],[Time]]),MONTH(UsageTable[[#This Row],[Time]]),DAY(UsageTable[[#This Row],[Time]])),Holidays[Date],1,FALSE()))))</f>
        <v>1</v>
      </c>
      <c r="I32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32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09" spans="2:11" x14ac:dyDescent="0.3">
      <c r="B3209" s="26">
        <v>44247</v>
      </c>
      <c r="C3209" s="33">
        <v>44247.458333333336</v>
      </c>
      <c r="D3209" s="28">
        <v>2.29</v>
      </c>
      <c r="E3209" s="15"/>
      <c r="F3209" s="15"/>
      <c r="G3209" s="36" t="str">
        <f>TEXT(UsageTable[[#This Row],[Time]],"mm-dd")</f>
        <v>02-20</v>
      </c>
      <c r="H3209" s="36" t="b" cm="1">
        <f t="array" ref="H3209">OR(WEEKDAY(UsageTable[[#This Row],[Time]])={1,7},NOT(ISERROR(VLOOKUP(DATE(YEAR(UsageTable[[#This Row],[Time]]),MONTH(UsageTable[[#This Row],[Time]]),DAY(UsageTable[[#This Row],[Time]])),Holidays[Date],1,FALSE()))))</f>
        <v>1</v>
      </c>
      <c r="I32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v>
      </c>
      <c r="J32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0" spans="2:11" x14ac:dyDescent="0.3">
      <c r="B3210" s="29">
        <v>44247</v>
      </c>
      <c r="C3210" s="34">
        <v>44247.5</v>
      </c>
      <c r="D3210" s="31">
        <v>2.13</v>
      </c>
      <c r="E3210" s="15"/>
      <c r="F3210" s="15"/>
      <c r="G3210" s="36" t="str">
        <f>TEXT(UsageTable[[#This Row],[Time]],"mm-dd")</f>
        <v>02-20</v>
      </c>
      <c r="H3210" s="36" t="b" cm="1">
        <f t="array" ref="H3210">OR(WEEKDAY(UsageTable[[#This Row],[Time]])={1,7},NOT(ISERROR(VLOOKUP(DATE(YEAR(UsageTable[[#This Row],[Time]]),MONTH(UsageTable[[#This Row],[Time]]),DAY(UsageTable[[#This Row],[Time]])),Holidays[Date],1,FALSE()))))</f>
        <v>1</v>
      </c>
      <c r="I32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32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1" spans="2:11" x14ac:dyDescent="0.3">
      <c r="B3211" s="26">
        <v>44247</v>
      </c>
      <c r="C3211" s="33">
        <v>44247.541666666664</v>
      </c>
      <c r="D3211" s="28">
        <v>2.96</v>
      </c>
      <c r="E3211" s="15"/>
      <c r="F3211" s="15"/>
      <c r="G3211" s="36" t="str">
        <f>TEXT(UsageTable[[#This Row],[Time]],"mm-dd")</f>
        <v>02-20</v>
      </c>
      <c r="H3211" s="36" t="b" cm="1">
        <f t="array" ref="H3211">OR(WEEKDAY(UsageTable[[#This Row],[Time]])={1,7},NOT(ISERROR(VLOOKUP(DATE(YEAR(UsageTable[[#This Row],[Time]]),MONTH(UsageTable[[#This Row],[Time]]),DAY(UsageTable[[#This Row],[Time]])),Holidays[Date],1,FALSE()))))</f>
        <v>1</v>
      </c>
      <c r="I32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2.96</v>
      </c>
      <c r="J32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2" spans="2:11" x14ac:dyDescent="0.3">
      <c r="B3212" s="29">
        <v>44247</v>
      </c>
      <c r="C3212" s="34">
        <v>44247.583333333336</v>
      </c>
      <c r="D3212" s="31">
        <v>2.19</v>
      </c>
      <c r="E3212" s="15"/>
      <c r="F3212" s="15"/>
      <c r="G3212" s="36" t="str">
        <f>TEXT(UsageTable[[#This Row],[Time]],"mm-dd")</f>
        <v>02-20</v>
      </c>
      <c r="H3212" s="36" t="b" cm="1">
        <f t="array" ref="H3212">OR(WEEKDAY(UsageTable[[#This Row],[Time]])={1,7},NOT(ISERROR(VLOOKUP(DATE(YEAR(UsageTable[[#This Row],[Time]]),MONTH(UsageTable[[#This Row],[Time]]),DAY(UsageTable[[#This Row],[Time]])),Holidays[Date],1,FALSE()))))</f>
        <v>1</v>
      </c>
      <c r="I32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32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3" spans="2:11" x14ac:dyDescent="0.3">
      <c r="B3213" s="26">
        <v>44247</v>
      </c>
      <c r="C3213" s="33">
        <v>44247.625</v>
      </c>
      <c r="D3213" s="28">
        <v>2.0499999999999998</v>
      </c>
      <c r="E3213" s="15"/>
      <c r="F3213" s="15"/>
      <c r="G3213" s="36" t="str">
        <f>TEXT(UsageTable[[#This Row],[Time]],"mm-dd")</f>
        <v>02-20</v>
      </c>
      <c r="H3213" s="36" t="b" cm="1">
        <f t="array" ref="H3213">OR(WEEKDAY(UsageTable[[#This Row],[Time]])={1,7},NOT(ISERROR(VLOOKUP(DATE(YEAR(UsageTable[[#This Row],[Time]]),MONTH(UsageTable[[#This Row],[Time]]),DAY(UsageTable[[#This Row],[Time]])),Holidays[Date],1,FALSE()))))</f>
        <v>1</v>
      </c>
      <c r="I32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32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4" spans="2:11" x14ac:dyDescent="0.3">
      <c r="B3214" s="29">
        <v>44247</v>
      </c>
      <c r="C3214" s="34">
        <v>44247.666666666664</v>
      </c>
      <c r="D3214" s="31">
        <v>2.52</v>
      </c>
      <c r="E3214" s="15"/>
      <c r="F3214" s="15"/>
      <c r="G3214" s="36" t="str">
        <f>TEXT(UsageTable[[#This Row],[Time]],"mm-dd")</f>
        <v>02-20</v>
      </c>
      <c r="H3214" s="36" t="b" cm="1">
        <f t="array" ref="H3214">OR(WEEKDAY(UsageTable[[#This Row],[Time]])={1,7},NOT(ISERROR(VLOOKUP(DATE(YEAR(UsageTable[[#This Row],[Time]]),MONTH(UsageTable[[#This Row],[Time]]),DAY(UsageTable[[#This Row],[Time]])),Holidays[Date],1,FALSE()))))</f>
        <v>1</v>
      </c>
      <c r="I32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2.52</v>
      </c>
      <c r="J32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5" spans="2:11" x14ac:dyDescent="0.3">
      <c r="B3215" s="26">
        <v>44247</v>
      </c>
      <c r="C3215" s="33">
        <v>44247.708333333336</v>
      </c>
      <c r="D3215" s="28">
        <v>4.46</v>
      </c>
      <c r="E3215" s="15"/>
      <c r="F3215" s="15"/>
      <c r="G3215" s="36" t="str">
        <f>TEXT(UsageTable[[#This Row],[Time]],"mm-dd")</f>
        <v>02-20</v>
      </c>
      <c r="H3215" s="36" t="b" cm="1">
        <f t="array" ref="H3215">OR(WEEKDAY(UsageTable[[#This Row],[Time]])={1,7},NOT(ISERROR(VLOOKUP(DATE(YEAR(UsageTable[[#This Row],[Time]]),MONTH(UsageTable[[#This Row],[Time]]),DAY(UsageTable[[#This Row],[Time]])),Holidays[Date],1,FALSE()))))</f>
        <v>1</v>
      </c>
      <c r="I32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4.46</v>
      </c>
      <c r="J32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6" spans="2:11" x14ac:dyDescent="0.3">
      <c r="B3216" s="29">
        <v>44247</v>
      </c>
      <c r="C3216" s="34">
        <v>44247.75</v>
      </c>
      <c r="D3216" s="31">
        <v>4.3899999999999997</v>
      </c>
      <c r="E3216" s="15"/>
      <c r="F3216" s="15"/>
      <c r="G3216" s="36" t="str">
        <f>TEXT(UsageTable[[#This Row],[Time]],"mm-dd")</f>
        <v>02-20</v>
      </c>
      <c r="H3216" s="36" t="b" cm="1">
        <f t="array" ref="H3216">OR(WEEKDAY(UsageTable[[#This Row],[Time]])={1,7},NOT(ISERROR(VLOOKUP(DATE(YEAR(UsageTable[[#This Row],[Time]]),MONTH(UsageTable[[#This Row],[Time]]),DAY(UsageTable[[#This Row],[Time]])),Holidays[Date],1,FALSE()))))</f>
        <v>1</v>
      </c>
      <c r="I32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4.3899999999999997</v>
      </c>
      <c r="J32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7" spans="2:11" x14ac:dyDescent="0.3">
      <c r="B3217" s="26">
        <v>44247</v>
      </c>
      <c r="C3217" s="33">
        <v>44247.791666666664</v>
      </c>
      <c r="D3217" s="28">
        <v>2.35</v>
      </c>
      <c r="E3217" s="15"/>
      <c r="F3217" s="15"/>
      <c r="G3217" s="36" t="str">
        <f>TEXT(UsageTable[[#This Row],[Time]],"mm-dd")</f>
        <v>02-20</v>
      </c>
      <c r="H3217" s="36" t="b" cm="1">
        <f t="array" ref="H3217">OR(WEEKDAY(UsageTable[[#This Row],[Time]])={1,7},NOT(ISERROR(VLOOKUP(DATE(YEAR(UsageTable[[#This Row],[Time]]),MONTH(UsageTable[[#This Row],[Time]]),DAY(UsageTable[[#This Row],[Time]])),Holidays[Date],1,FALSE()))))</f>
        <v>1</v>
      </c>
      <c r="I32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2.35</v>
      </c>
      <c r="J32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8" spans="2:11" x14ac:dyDescent="0.3">
      <c r="B3218" s="29">
        <v>44247</v>
      </c>
      <c r="C3218" s="34">
        <v>44247.833333333336</v>
      </c>
      <c r="D3218" s="31">
        <v>2.19</v>
      </c>
      <c r="E3218" s="15"/>
      <c r="F3218" s="15"/>
      <c r="G3218" s="36" t="str">
        <f>TEXT(UsageTable[[#This Row],[Time]],"mm-dd")</f>
        <v>02-20</v>
      </c>
      <c r="H3218" s="36" t="b" cm="1">
        <f t="array" ref="H3218">OR(WEEKDAY(UsageTable[[#This Row],[Time]])={1,7},NOT(ISERROR(VLOOKUP(DATE(YEAR(UsageTable[[#This Row],[Time]]),MONTH(UsageTable[[#This Row],[Time]]),DAY(UsageTable[[#This Row],[Time]])),Holidays[Date],1,FALSE()))))</f>
        <v>1</v>
      </c>
      <c r="I32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2.19</v>
      </c>
      <c r="J32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19" spans="2:11" x14ac:dyDescent="0.3">
      <c r="B3219" s="26">
        <v>44247</v>
      </c>
      <c r="C3219" s="33">
        <v>44247.875</v>
      </c>
      <c r="D3219" s="28">
        <v>0.5</v>
      </c>
      <c r="E3219" s="15"/>
      <c r="F3219" s="15"/>
      <c r="G3219" s="36" t="str">
        <f>TEXT(UsageTable[[#This Row],[Time]],"mm-dd")</f>
        <v>02-20</v>
      </c>
      <c r="H3219" s="36" t="b" cm="1">
        <f t="array" ref="H3219">OR(WEEKDAY(UsageTable[[#This Row],[Time]])={1,7},NOT(ISERROR(VLOOKUP(DATE(YEAR(UsageTable[[#This Row],[Time]]),MONTH(UsageTable[[#This Row],[Time]]),DAY(UsageTable[[#This Row],[Time]])),Holidays[Date],1,FALSE()))))</f>
        <v>1</v>
      </c>
      <c r="I32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32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0" spans="2:11" x14ac:dyDescent="0.3">
      <c r="B3220" s="29">
        <v>44247</v>
      </c>
      <c r="C3220" s="34">
        <v>44247.916666666664</v>
      </c>
      <c r="D3220" s="31">
        <v>0.96</v>
      </c>
      <c r="E3220" s="15"/>
      <c r="F3220" s="15"/>
      <c r="G3220" s="36" t="str">
        <f>TEXT(UsageTable[[#This Row],[Time]],"mm-dd")</f>
        <v>02-20</v>
      </c>
      <c r="H3220" s="36" t="b" cm="1">
        <f t="array" ref="H3220">OR(WEEKDAY(UsageTable[[#This Row],[Time]])={1,7},NOT(ISERROR(VLOOKUP(DATE(YEAR(UsageTable[[#This Row],[Time]]),MONTH(UsageTable[[#This Row],[Time]]),DAY(UsageTable[[#This Row],[Time]])),Holidays[Date],1,FALSE()))))</f>
        <v>1</v>
      </c>
      <c r="I32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2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1" spans="2:11" x14ac:dyDescent="0.3">
      <c r="B3221" s="26">
        <v>44247</v>
      </c>
      <c r="C3221" s="33">
        <v>44247.958333333336</v>
      </c>
      <c r="D3221" s="28">
        <v>0.55000000000000004</v>
      </c>
      <c r="E3221" s="15"/>
      <c r="F3221" s="15"/>
      <c r="G3221" s="36" t="str">
        <f>TEXT(UsageTable[[#This Row],[Time]],"mm-dd")</f>
        <v>02-20</v>
      </c>
      <c r="H3221" s="36" t="b" cm="1">
        <f t="array" ref="H3221">OR(WEEKDAY(UsageTable[[#This Row],[Time]])={1,7},NOT(ISERROR(VLOOKUP(DATE(YEAR(UsageTable[[#This Row],[Time]]),MONTH(UsageTable[[#This Row],[Time]]),DAY(UsageTable[[#This Row],[Time]])),Holidays[Date],1,FALSE()))))</f>
        <v>1</v>
      </c>
      <c r="I32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32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2" spans="2:11" x14ac:dyDescent="0.3">
      <c r="B3222" s="29">
        <v>44248</v>
      </c>
      <c r="C3222" s="34">
        <v>44248</v>
      </c>
      <c r="D3222" s="31">
        <v>2.09</v>
      </c>
      <c r="E3222" s="15"/>
      <c r="F3222" s="15"/>
      <c r="G3222" s="36" t="str">
        <f>TEXT(UsageTable[[#This Row],[Time]],"mm-dd")</f>
        <v>02-21</v>
      </c>
      <c r="H3222" s="36" t="b" cm="1">
        <f t="array" ref="H3222">OR(WEEKDAY(UsageTable[[#This Row],[Time]])={1,7},NOT(ISERROR(VLOOKUP(DATE(YEAR(UsageTable[[#This Row],[Time]]),MONTH(UsageTable[[#This Row],[Time]]),DAY(UsageTable[[#This Row],[Time]])),Holidays[Date],1,FALSE()))))</f>
        <v>1</v>
      </c>
      <c r="I32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2.09</v>
      </c>
      <c r="J32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3" spans="2:11" x14ac:dyDescent="0.3">
      <c r="B3223" s="26">
        <v>44248</v>
      </c>
      <c r="C3223" s="33">
        <v>44248.041666666664</v>
      </c>
      <c r="D3223" s="28">
        <v>4.93</v>
      </c>
      <c r="E3223" s="15"/>
      <c r="F3223" s="15"/>
      <c r="G3223" s="36" t="str">
        <f>TEXT(UsageTable[[#This Row],[Time]],"mm-dd")</f>
        <v>02-21</v>
      </c>
      <c r="H3223" s="36" t="b" cm="1">
        <f t="array" ref="H3223">OR(WEEKDAY(UsageTable[[#This Row],[Time]])={1,7},NOT(ISERROR(VLOOKUP(DATE(YEAR(UsageTable[[#This Row],[Time]]),MONTH(UsageTable[[#This Row],[Time]]),DAY(UsageTable[[#This Row],[Time]])),Holidays[Date],1,FALSE()))))</f>
        <v>1</v>
      </c>
      <c r="I32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4.93</v>
      </c>
      <c r="J32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4" spans="2:11" x14ac:dyDescent="0.3">
      <c r="B3224" s="29">
        <v>44248</v>
      </c>
      <c r="C3224" s="34">
        <v>44248.083333333336</v>
      </c>
      <c r="D3224" s="31">
        <v>2.12</v>
      </c>
      <c r="E3224" s="15"/>
      <c r="F3224" s="15"/>
      <c r="G3224" s="36" t="str">
        <f>TEXT(UsageTable[[#This Row],[Time]],"mm-dd")</f>
        <v>02-21</v>
      </c>
      <c r="H3224" s="36" t="b" cm="1">
        <f t="array" ref="H3224">OR(WEEKDAY(UsageTable[[#This Row],[Time]])={1,7},NOT(ISERROR(VLOOKUP(DATE(YEAR(UsageTable[[#This Row],[Time]]),MONTH(UsageTable[[#This Row],[Time]]),DAY(UsageTable[[#This Row],[Time]])),Holidays[Date],1,FALSE()))))</f>
        <v>1</v>
      </c>
      <c r="I32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2.12</v>
      </c>
      <c r="J32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5" spans="2:11" x14ac:dyDescent="0.3">
      <c r="B3225" s="26">
        <v>44248</v>
      </c>
      <c r="C3225" s="33">
        <v>44248.125</v>
      </c>
      <c r="D3225" s="28">
        <v>0.34</v>
      </c>
      <c r="E3225" s="15"/>
      <c r="F3225" s="15"/>
      <c r="G3225" s="36" t="str">
        <f>TEXT(UsageTable[[#This Row],[Time]],"mm-dd")</f>
        <v>02-21</v>
      </c>
      <c r="H3225" s="36" t="b" cm="1">
        <f t="array" ref="H3225">OR(WEEKDAY(UsageTable[[#This Row],[Time]])={1,7},NOT(ISERROR(VLOOKUP(DATE(YEAR(UsageTable[[#This Row],[Time]]),MONTH(UsageTable[[#This Row],[Time]]),DAY(UsageTable[[#This Row],[Time]])),Holidays[Date],1,FALSE()))))</f>
        <v>1</v>
      </c>
      <c r="I32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2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6" spans="2:11" x14ac:dyDescent="0.3">
      <c r="B3226" s="29">
        <v>44248</v>
      </c>
      <c r="C3226" s="34">
        <v>44248.166666666664</v>
      </c>
      <c r="D3226" s="31">
        <v>1.03</v>
      </c>
      <c r="E3226" s="15"/>
      <c r="F3226" s="15"/>
      <c r="G3226" s="36" t="str">
        <f>TEXT(UsageTable[[#This Row],[Time]],"mm-dd")</f>
        <v>02-21</v>
      </c>
      <c r="H3226" s="36" t="b" cm="1">
        <f t="array" ref="H3226">OR(WEEKDAY(UsageTable[[#This Row],[Time]])={1,7},NOT(ISERROR(VLOOKUP(DATE(YEAR(UsageTable[[#This Row],[Time]]),MONTH(UsageTable[[#This Row],[Time]]),DAY(UsageTable[[#This Row],[Time]])),Holidays[Date],1,FALSE()))))</f>
        <v>1</v>
      </c>
      <c r="I32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2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7" spans="2:11" x14ac:dyDescent="0.3">
      <c r="B3227" s="26">
        <v>44248</v>
      </c>
      <c r="C3227" s="33">
        <v>44248.208333333336</v>
      </c>
      <c r="D3227" s="28">
        <v>0.31</v>
      </c>
      <c r="E3227" s="15"/>
      <c r="F3227" s="15"/>
      <c r="G3227" s="36" t="str">
        <f>TEXT(UsageTable[[#This Row],[Time]],"mm-dd")</f>
        <v>02-21</v>
      </c>
      <c r="H3227" s="36" t="b" cm="1">
        <f t="array" ref="H3227">OR(WEEKDAY(UsageTable[[#This Row],[Time]])={1,7},NOT(ISERROR(VLOOKUP(DATE(YEAR(UsageTable[[#This Row],[Time]]),MONTH(UsageTable[[#This Row],[Time]]),DAY(UsageTable[[#This Row],[Time]])),Holidays[Date],1,FALSE()))))</f>
        <v>1</v>
      </c>
      <c r="I32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2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8" spans="2:11" x14ac:dyDescent="0.3">
      <c r="B3228" s="29">
        <v>44248</v>
      </c>
      <c r="C3228" s="34">
        <v>44248.25</v>
      </c>
      <c r="D3228" s="31">
        <v>0.63</v>
      </c>
      <c r="E3228" s="15"/>
      <c r="F3228" s="15"/>
      <c r="G3228" s="36" t="str">
        <f>TEXT(UsageTable[[#This Row],[Time]],"mm-dd")</f>
        <v>02-21</v>
      </c>
      <c r="H3228" s="36" t="b" cm="1">
        <f t="array" ref="H3228">OR(WEEKDAY(UsageTable[[#This Row],[Time]])={1,7},NOT(ISERROR(VLOOKUP(DATE(YEAR(UsageTable[[#This Row],[Time]]),MONTH(UsageTable[[#This Row],[Time]]),DAY(UsageTable[[#This Row],[Time]])),Holidays[Date],1,FALSE()))))</f>
        <v>1</v>
      </c>
      <c r="I32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0.63</v>
      </c>
      <c r="J32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29" spans="2:11" x14ac:dyDescent="0.3">
      <c r="B3229" s="26">
        <v>44248</v>
      </c>
      <c r="C3229" s="33">
        <v>44248.291666666664</v>
      </c>
      <c r="D3229" s="28">
        <v>4.32</v>
      </c>
      <c r="E3229" s="15"/>
      <c r="F3229" s="15"/>
      <c r="G3229" s="36" t="str">
        <f>TEXT(UsageTable[[#This Row],[Time]],"mm-dd")</f>
        <v>02-21</v>
      </c>
      <c r="H3229" s="36" t="b" cm="1">
        <f t="array" ref="H3229">OR(WEEKDAY(UsageTable[[#This Row],[Time]])={1,7},NOT(ISERROR(VLOOKUP(DATE(YEAR(UsageTable[[#This Row],[Time]]),MONTH(UsageTable[[#This Row],[Time]]),DAY(UsageTable[[#This Row],[Time]])),Holidays[Date],1,FALSE()))))</f>
        <v>1</v>
      </c>
      <c r="I32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4.32</v>
      </c>
      <c r="J32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0" spans="2:11" x14ac:dyDescent="0.3">
      <c r="B3230" s="29">
        <v>44248</v>
      </c>
      <c r="C3230" s="34">
        <v>44248.333333333336</v>
      </c>
      <c r="D3230" s="31">
        <v>0.83</v>
      </c>
      <c r="E3230" s="15"/>
      <c r="F3230" s="15"/>
      <c r="G3230" s="36" t="str">
        <f>TEXT(UsageTable[[#This Row],[Time]],"mm-dd")</f>
        <v>02-21</v>
      </c>
      <c r="H3230" s="36" t="b" cm="1">
        <f t="array" ref="H3230">OR(WEEKDAY(UsageTable[[#This Row],[Time]])={1,7},NOT(ISERROR(VLOOKUP(DATE(YEAR(UsageTable[[#This Row],[Time]]),MONTH(UsageTable[[#This Row],[Time]]),DAY(UsageTable[[#This Row],[Time]])),Holidays[Date],1,FALSE()))))</f>
        <v>1</v>
      </c>
      <c r="I32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2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1" spans="2:11" x14ac:dyDescent="0.3">
      <c r="B3231" s="26">
        <v>44248</v>
      </c>
      <c r="C3231" s="33">
        <v>44248.375</v>
      </c>
      <c r="D3231" s="28">
        <v>2.4900000000000002</v>
      </c>
      <c r="E3231" s="15"/>
      <c r="F3231" s="15"/>
      <c r="G3231" s="36" t="str">
        <f>TEXT(UsageTable[[#This Row],[Time]],"mm-dd")</f>
        <v>02-21</v>
      </c>
      <c r="H3231" s="36" t="b" cm="1">
        <f t="array" ref="H3231">OR(WEEKDAY(UsageTable[[#This Row],[Time]])={1,7},NOT(ISERROR(VLOOKUP(DATE(YEAR(UsageTable[[#This Row],[Time]]),MONTH(UsageTable[[#This Row],[Time]]),DAY(UsageTable[[#This Row],[Time]])),Holidays[Date],1,FALSE()))))</f>
        <v>1</v>
      </c>
      <c r="I32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2.4900000000000002</v>
      </c>
      <c r="J32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2" spans="2:11" x14ac:dyDescent="0.3">
      <c r="B3232" s="29">
        <v>44248</v>
      </c>
      <c r="C3232" s="34">
        <v>44248.416666666664</v>
      </c>
      <c r="D3232" s="31">
        <v>1.44</v>
      </c>
      <c r="E3232" s="15"/>
      <c r="F3232" s="15"/>
      <c r="G3232" s="36" t="str">
        <f>TEXT(UsageTable[[#This Row],[Time]],"mm-dd")</f>
        <v>02-21</v>
      </c>
      <c r="H3232" s="36" t="b" cm="1">
        <f t="array" ref="H3232">OR(WEEKDAY(UsageTable[[#This Row],[Time]])={1,7},NOT(ISERROR(VLOOKUP(DATE(YEAR(UsageTable[[#This Row],[Time]]),MONTH(UsageTable[[#This Row],[Time]]),DAY(UsageTable[[#This Row],[Time]])),Holidays[Date],1,FALSE()))))</f>
        <v>1</v>
      </c>
      <c r="I32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2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3" spans="2:11" x14ac:dyDescent="0.3">
      <c r="B3233" s="26">
        <v>44248</v>
      </c>
      <c r="C3233" s="33">
        <v>44248.458333333336</v>
      </c>
      <c r="D3233" s="28">
        <v>2.5499999999999998</v>
      </c>
      <c r="E3233" s="15"/>
      <c r="F3233" s="15"/>
      <c r="G3233" s="36" t="str">
        <f>TEXT(UsageTable[[#This Row],[Time]],"mm-dd")</f>
        <v>02-21</v>
      </c>
      <c r="H3233" s="36" t="b" cm="1">
        <f t="array" ref="H3233">OR(WEEKDAY(UsageTable[[#This Row],[Time]])={1,7},NOT(ISERROR(VLOOKUP(DATE(YEAR(UsageTable[[#This Row],[Time]]),MONTH(UsageTable[[#This Row],[Time]]),DAY(UsageTable[[#This Row],[Time]])),Holidays[Date],1,FALSE()))))</f>
        <v>1</v>
      </c>
      <c r="I32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2.5499999999999998</v>
      </c>
      <c r="J32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4" spans="2:11" x14ac:dyDescent="0.3">
      <c r="B3234" s="29">
        <v>44248</v>
      </c>
      <c r="C3234" s="34">
        <v>44248.5</v>
      </c>
      <c r="D3234" s="31">
        <v>1.06</v>
      </c>
      <c r="E3234" s="15"/>
      <c r="F3234" s="15"/>
      <c r="G3234" s="36" t="str">
        <f>TEXT(UsageTable[[#This Row],[Time]],"mm-dd")</f>
        <v>02-21</v>
      </c>
      <c r="H3234" s="36" t="b" cm="1">
        <f t="array" ref="H3234">OR(WEEKDAY(UsageTable[[#This Row],[Time]])={1,7},NOT(ISERROR(VLOOKUP(DATE(YEAR(UsageTable[[#This Row],[Time]]),MONTH(UsageTable[[#This Row],[Time]]),DAY(UsageTable[[#This Row],[Time]])),Holidays[Date],1,FALSE()))))</f>
        <v>1</v>
      </c>
      <c r="I32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2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5" spans="2:11" x14ac:dyDescent="0.3">
      <c r="B3235" s="26">
        <v>44248</v>
      </c>
      <c r="C3235" s="33">
        <v>44248.541666666664</v>
      </c>
      <c r="D3235" s="28">
        <v>0.41</v>
      </c>
      <c r="E3235" s="15"/>
      <c r="F3235" s="15"/>
      <c r="G3235" s="36" t="str">
        <f>TEXT(UsageTable[[#This Row],[Time]],"mm-dd")</f>
        <v>02-21</v>
      </c>
      <c r="H3235" s="36" t="b" cm="1">
        <f t="array" ref="H3235">OR(WEEKDAY(UsageTable[[#This Row],[Time]])={1,7},NOT(ISERROR(VLOOKUP(DATE(YEAR(UsageTable[[#This Row],[Time]]),MONTH(UsageTable[[#This Row],[Time]]),DAY(UsageTable[[#This Row],[Time]])),Holidays[Date],1,FALSE()))))</f>
        <v>1</v>
      </c>
      <c r="I32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32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6" spans="2:11" x14ac:dyDescent="0.3">
      <c r="B3236" s="29">
        <v>44248</v>
      </c>
      <c r="C3236" s="34">
        <v>44248.583333333336</v>
      </c>
      <c r="D3236" s="31">
        <v>0.88</v>
      </c>
      <c r="E3236" s="15"/>
      <c r="F3236" s="15"/>
      <c r="G3236" s="36" t="str">
        <f>TEXT(UsageTable[[#This Row],[Time]],"mm-dd")</f>
        <v>02-21</v>
      </c>
      <c r="H3236" s="36" t="b" cm="1">
        <f t="array" ref="H3236">OR(WEEKDAY(UsageTable[[#This Row],[Time]])={1,7},NOT(ISERROR(VLOOKUP(DATE(YEAR(UsageTable[[#This Row],[Time]]),MONTH(UsageTable[[#This Row],[Time]]),DAY(UsageTable[[#This Row],[Time]])),Holidays[Date],1,FALSE()))))</f>
        <v>1</v>
      </c>
      <c r="I32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2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7" spans="2:11" x14ac:dyDescent="0.3">
      <c r="B3237" s="26">
        <v>44248</v>
      </c>
      <c r="C3237" s="33">
        <v>44248.625</v>
      </c>
      <c r="D3237" s="28">
        <v>0.9</v>
      </c>
      <c r="E3237" s="15"/>
      <c r="F3237" s="15"/>
      <c r="G3237" s="36" t="str">
        <f>TEXT(UsageTable[[#This Row],[Time]],"mm-dd")</f>
        <v>02-21</v>
      </c>
      <c r="H3237" s="36" t="b" cm="1">
        <f t="array" ref="H3237">OR(WEEKDAY(UsageTable[[#This Row],[Time]])={1,7},NOT(ISERROR(VLOOKUP(DATE(YEAR(UsageTable[[#This Row],[Time]]),MONTH(UsageTable[[#This Row],[Time]]),DAY(UsageTable[[#This Row],[Time]])),Holidays[Date],1,FALSE()))))</f>
        <v>1</v>
      </c>
      <c r="I32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32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8" spans="2:11" x14ac:dyDescent="0.3">
      <c r="B3238" s="29">
        <v>44248</v>
      </c>
      <c r="C3238" s="34">
        <v>44248.666666666664</v>
      </c>
      <c r="D3238" s="31">
        <v>6.13</v>
      </c>
      <c r="E3238" s="15"/>
      <c r="F3238" s="15"/>
      <c r="G3238" s="36" t="str">
        <f>TEXT(UsageTable[[#This Row],[Time]],"mm-dd")</f>
        <v>02-21</v>
      </c>
      <c r="H3238" s="36" t="b" cm="1">
        <f t="array" ref="H3238">OR(WEEKDAY(UsageTable[[#This Row],[Time]])={1,7},NOT(ISERROR(VLOOKUP(DATE(YEAR(UsageTable[[#This Row],[Time]]),MONTH(UsageTable[[#This Row],[Time]]),DAY(UsageTable[[#This Row],[Time]])),Holidays[Date],1,FALSE()))))</f>
        <v>1</v>
      </c>
      <c r="I32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6.13</v>
      </c>
      <c r="J32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39" spans="2:11" x14ac:dyDescent="0.3">
      <c r="B3239" s="26">
        <v>44248</v>
      </c>
      <c r="C3239" s="33">
        <v>44248.708333333336</v>
      </c>
      <c r="D3239" s="28">
        <v>5.59</v>
      </c>
      <c r="E3239" s="15"/>
      <c r="F3239" s="15"/>
      <c r="G3239" s="36" t="str">
        <f>TEXT(UsageTable[[#This Row],[Time]],"mm-dd")</f>
        <v>02-21</v>
      </c>
      <c r="H3239" s="36" t="b" cm="1">
        <f t="array" ref="H3239">OR(WEEKDAY(UsageTable[[#This Row],[Time]])={1,7},NOT(ISERROR(VLOOKUP(DATE(YEAR(UsageTable[[#This Row],[Time]]),MONTH(UsageTable[[#This Row],[Time]]),DAY(UsageTable[[#This Row],[Time]])),Holidays[Date],1,FALSE()))))</f>
        <v>1</v>
      </c>
      <c r="I32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5.59</v>
      </c>
      <c r="J32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0" spans="2:11" x14ac:dyDescent="0.3">
      <c r="B3240" s="29">
        <v>44248</v>
      </c>
      <c r="C3240" s="34">
        <v>44248.75</v>
      </c>
      <c r="D3240" s="31">
        <v>4.2</v>
      </c>
      <c r="E3240" s="15"/>
      <c r="F3240" s="15"/>
      <c r="G3240" s="36" t="str">
        <f>TEXT(UsageTable[[#This Row],[Time]],"mm-dd")</f>
        <v>02-21</v>
      </c>
      <c r="H3240" s="36" t="b" cm="1">
        <f t="array" ref="H3240">OR(WEEKDAY(UsageTable[[#This Row],[Time]])={1,7},NOT(ISERROR(VLOOKUP(DATE(YEAR(UsageTable[[#This Row],[Time]]),MONTH(UsageTable[[#This Row],[Time]]),DAY(UsageTable[[#This Row],[Time]])),Holidays[Date],1,FALSE()))))</f>
        <v>1</v>
      </c>
      <c r="I32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v>
      </c>
      <c r="J32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1" spans="2:11" x14ac:dyDescent="0.3">
      <c r="B3241" s="26">
        <v>44248</v>
      </c>
      <c r="C3241" s="33">
        <v>44248.791666666664</v>
      </c>
      <c r="D3241" s="28">
        <v>2.83</v>
      </c>
      <c r="E3241" s="15"/>
      <c r="F3241" s="15"/>
      <c r="G3241" s="36" t="str">
        <f>TEXT(UsageTable[[#This Row],[Time]],"mm-dd")</f>
        <v>02-21</v>
      </c>
      <c r="H3241" s="36" t="b" cm="1">
        <f t="array" ref="H3241">OR(WEEKDAY(UsageTable[[#This Row],[Time]])={1,7},NOT(ISERROR(VLOOKUP(DATE(YEAR(UsageTable[[#This Row],[Time]]),MONTH(UsageTable[[#This Row],[Time]]),DAY(UsageTable[[#This Row],[Time]])),Holidays[Date],1,FALSE()))))</f>
        <v>1</v>
      </c>
      <c r="I32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2.83</v>
      </c>
      <c r="J32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2" spans="2:11" x14ac:dyDescent="0.3">
      <c r="B3242" s="29">
        <v>44248</v>
      </c>
      <c r="C3242" s="34">
        <v>44248.833333333336</v>
      </c>
      <c r="D3242" s="31">
        <v>1.58</v>
      </c>
      <c r="E3242" s="15"/>
      <c r="F3242" s="15"/>
      <c r="G3242" s="36" t="str">
        <f>TEXT(UsageTable[[#This Row],[Time]],"mm-dd")</f>
        <v>02-21</v>
      </c>
      <c r="H3242" s="36" t="b" cm="1">
        <f t="array" ref="H3242">OR(WEEKDAY(UsageTable[[#This Row],[Time]])={1,7},NOT(ISERROR(VLOOKUP(DATE(YEAR(UsageTable[[#This Row],[Time]]),MONTH(UsageTable[[#This Row],[Time]]),DAY(UsageTable[[#This Row],[Time]])),Holidays[Date],1,FALSE()))))</f>
        <v>1</v>
      </c>
      <c r="I32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32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3" spans="2:11" x14ac:dyDescent="0.3">
      <c r="B3243" s="26">
        <v>44248</v>
      </c>
      <c r="C3243" s="33">
        <v>44248.875</v>
      </c>
      <c r="D3243" s="28">
        <v>1.98</v>
      </c>
      <c r="E3243" s="15"/>
      <c r="F3243" s="15"/>
      <c r="G3243" s="36" t="str">
        <f>TEXT(UsageTable[[#This Row],[Time]],"mm-dd")</f>
        <v>02-21</v>
      </c>
      <c r="H3243" s="36" t="b" cm="1">
        <f t="array" ref="H3243">OR(WEEKDAY(UsageTable[[#This Row],[Time]])={1,7},NOT(ISERROR(VLOOKUP(DATE(YEAR(UsageTable[[#This Row],[Time]]),MONTH(UsageTable[[#This Row],[Time]]),DAY(UsageTable[[#This Row],[Time]])),Holidays[Date],1,FALSE()))))</f>
        <v>1</v>
      </c>
      <c r="I32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1.98</v>
      </c>
      <c r="J32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4" spans="2:11" x14ac:dyDescent="0.3">
      <c r="B3244" s="29">
        <v>44248</v>
      </c>
      <c r="C3244" s="34">
        <v>44248.916666666664</v>
      </c>
      <c r="D3244" s="31">
        <v>1.23</v>
      </c>
      <c r="E3244" s="15"/>
      <c r="F3244" s="15"/>
      <c r="G3244" s="36" t="str">
        <f>TEXT(UsageTable[[#This Row],[Time]],"mm-dd")</f>
        <v>02-21</v>
      </c>
      <c r="H3244" s="36" t="b" cm="1">
        <f t="array" ref="H3244">OR(WEEKDAY(UsageTable[[#This Row],[Time]])={1,7},NOT(ISERROR(VLOOKUP(DATE(YEAR(UsageTable[[#This Row],[Time]]),MONTH(UsageTable[[#This Row],[Time]]),DAY(UsageTable[[#This Row],[Time]])),Holidays[Date],1,FALSE()))))</f>
        <v>1</v>
      </c>
      <c r="I32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32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5" spans="2:11" x14ac:dyDescent="0.3">
      <c r="B3245" s="26">
        <v>44248</v>
      </c>
      <c r="C3245" s="33">
        <v>44248.958333333336</v>
      </c>
      <c r="D3245" s="28">
        <v>0.44</v>
      </c>
      <c r="E3245" s="15"/>
      <c r="F3245" s="15"/>
      <c r="G3245" s="36" t="str">
        <f>TEXT(UsageTable[[#This Row],[Time]],"mm-dd")</f>
        <v>02-21</v>
      </c>
      <c r="H3245" s="36" t="b" cm="1">
        <f t="array" ref="H3245">OR(WEEKDAY(UsageTable[[#This Row],[Time]])={1,7},NOT(ISERROR(VLOOKUP(DATE(YEAR(UsageTable[[#This Row],[Time]]),MONTH(UsageTable[[#This Row],[Time]]),DAY(UsageTable[[#This Row],[Time]])),Holidays[Date],1,FALSE()))))</f>
        <v>1</v>
      </c>
      <c r="I32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32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6" spans="2:11" x14ac:dyDescent="0.3">
      <c r="B3246" s="29">
        <v>44249</v>
      </c>
      <c r="C3246" s="34">
        <v>44249</v>
      </c>
      <c r="D3246" s="31">
        <v>0.8</v>
      </c>
      <c r="E3246" s="15"/>
      <c r="F3246" s="15"/>
      <c r="G3246" s="36" t="str">
        <f>TEXT(UsageTable[[#This Row],[Time]],"mm-dd")</f>
        <v>02-22</v>
      </c>
      <c r="H3246" s="36" t="b" cm="1">
        <f t="array" ref="H3246">OR(WEEKDAY(UsageTable[[#This Row],[Time]])={1,7},NOT(ISERROR(VLOOKUP(DATE(YEAR(UsageTable[[#This Row],[Time]]),MONTH(UsageTable[[#This Row],[Time]]),DAY(UsageTable[[#This Row],[Time]])),Holidays[Date],1,FALSE()))))</f>
        <v>0</v>
      </c>
      <c r="I32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32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7" spans="2:11" x14ac:dyDescent="0.3">
      <c r="B3247" s="26">
        <v>44249</v>
      </c>
      <c r="C3247" s="33">
        <v>44249.041666666664</v>
      </c>
      <c r="D3247" s="28">
        <v>0.36</v>
      </c>
      <c r="E3247" s="15"/>
      <c r="F3247" s="15"/>
      <c r="G3247" s="36" t="str">
        <f>TEXT(UsageTable[[#This Row],[Time]],"mm-dd")</f>
        <v>02-22</v>
      </c>
      <c r="H3247" s="36" t="b" cm="1">
        <f t="array" ref="H3247">OR(WEEKDAY(UsageTable[[#This Row],[Time]])={1,7},NOT(ISERROR(VLOOKUP(DATE(YEAR(UsageTable[[#This Row],[Time]]),MONTH(UsageTable[[#This Row],[Time]]),DAY(UsageTable[[#This Row],[Time]])),Holidays[Date],1,FALSE()))))</f>
        <v>0</v>
      </c>
      <c r="I32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2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8" spans="2:11" x14ac:dyDescent="0.3">
      <c r="B3248" s="29">
        <v>44249</v>
      </c>
      <c r="C3248" s="34">
        <v>44249.083333333336</v>
      </c>
      <c r="D3248" s="31">
        <v>0.69</v>
      </c>
      <c r="E3248" s="15"/>
      <c r="F3248" s="15"/>
      <c r="G3248" s="36" t="str">
        <f>TEXT(UsageTable[[#This Row],[Time]],"mm-dd")</f>
        <v>02-22</v>
      </c>
      <c r="H3248" s="36" t="b" cm="1">
        <f t="array" ref="H3248">OR(WEEKDAY(UsageTable[[#This Row],[Time]])={1,7},NOT(ISERROR(VLOOKUP(DATE(YEAR(UsageTable[[#This Row],[Time]]),MONTH(UsageTable[[#This Row],[Time]]),DAY(UsageTable[[#This Row],[Time]])),Holidays[Date],1,FALSE()))))</f>
        <v>0</v>
      </c>
      <c r="I32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32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49" spans="2:11" x14ac:dyDescent="0.3">
      <c r="B3249" s="26">
        <v>44249</v>
      </c>
      <c r="C3249" s="33">
        <v>44249.125</v>
      </c>
      <c r="D3249" s="28">
        <v>0.43</v>
      </c>
      <c r="E3249" s="15"/>
      <c r="F3249" s="15"/>
      <c r="G3249" s="36" t="str">
        <f>TEXT(UsageTable[[#This Row],[Time]],"mm-dd")</f>
        <v>02-22</v>
      </c>
      <c r="H3249" s="36" t="b" cm="1">
        <f t="array" ref="H3249">OR(WEEKDAY(UsageTable[[#This Row],[Time]])={1,7},NOT(ISERROR(VLOOKUP(DATE(YEAR(UsageTable[[#This Row],[Time]]),MONTH(UsageTable[[#This Row],[Time]]),DAY(UsageTable[[#This Row],[Time]])),Holidays[Date],1,FALSE()))))</f>
        <v>0</v>
      </c>
      <c r="I32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0.43</v>
      </c>
      <c r="J32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0" spans="2:11" x14ac:dyDescent="0.3">
      <c r="B3250" s="29">
        <v>44249</v>
      </c>
      <c r="C3250" s="34">
        <v>44249.166666666664</v>
      </c>
      <c r="D3250" s="31">
        <v>0.39</v>
      </c>
      <c r="E3250" s="15"/>
      <c r="F3250" s="15"/>
      <c r="G3250" s="36" t="str">
        <f>TEXT(UsageTable[[#This Row],[Time]],"mm-dd")</f>
        <v>02-22</v>
      </c>
      <c r="H3250" s="36" t="b" cm="1">
        <f t="array" ref="H3250">OR(WEEKDAY(UsageTable[[#This Row],[Time]])={1,7},NOT(ISERROR(VLOOKUP(DATE(YEAR(UsageTable[[#This Row],[Time]]),MONTH(UsageTable[[#This Row],[Time]]),DAY(UsageTable[[#This Row],[Time]])),Holidays[Date],1,FALSE()))))</f>
        <v>0</v>
      </c>
      <c r="I32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2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1" spans="2:11" x14ac:dyDescent="0.3">
      <c r="B3251" s="26">
        <v>44249</v>
      </c>
      <c r="C3251" s="33">
        <v>44249.208333333336</v>
      </c>
      <c r="D3251" s="28">
        <v>1.22</v>
      </c>
      <c r="E3251" s="15"/>
      <c r="F3251" s="15"/>
      <c r="G3251" s="36" t="str">
        <f>TEXT(UsageTable[[#This Row],[Time]],"mm-dd")</f>
        <v>02-22</v>
      </c>
      <c r="H3251" s="36" t="b" cm="1">
        <f t="array" ref="H3251">OR(WEEKDAY(UsageTable[[#This Row],[Time]])={1,7},NOT(ISERROR(VLOOKUP(DATE(YEAR(UsageTable[[#This Row],[Time]]),MONTH(UsageTable[[#This Row],[Time]]),DAY(UsageTable[[#This Row],[Time]])),Holidays[Date],1,FALSE()))))</f>
        <v>0</v>
      </c>
      <c r="I32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32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2" spans="2:11" x14ac:dyDescent="0.3">
      <c r="B3252" s="29">
        <v>44249</v>
      </c>
      <c r="C3252" s="34">
        <v>44249.25</v>
      </c>
      <c r="D3252" s="31">
        <v>2.13</v>
      </c>
      <c r="E3252" s="15"/>
      <c r="F3252" s="15"/>
      <c r="G3252" s="36" t="str">
        <f>TEXT(UsageTable[[#This Row],[Time]],"mm-dd")</f>
        <v>02-22</v>
      </c>
      <c r="H3252" s="36" t="b" cm="1">
        <f t="array" ref="H3252">OR(WEEKDAY(UsageTable[[#This Row],[Time]])={1,7},NOT(ISERROR(VLOOKUP(DATE(YEAR(UsageTable[[#This Row],[Time]]),MONTH(UsageTable[[#This Row],[Time]]),DAY(UsageTable[[#This Row],[Time]])),Holidays[Date],1,FALSE()))))</f>
        <v>0</v>
      </c>
      <c r="I32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32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3" spans="2:11" x14ac:dyDescent="0.3">
      <c r="B3253" s="26">
        <v>44249</v>
      </c>
      <c r="C3253" s="33">
        <v>44249.291666666664</v>
      </c>
      <c r="D3253" s="28">
        <v>1.86</v>
      </c>
      <c r="E3253" s="15"/>
      <c r="F3253" s="15"/>
      <c r="G3253" s="36" t="str">
        <f>TEXT(UsageTable[[#This Row],[Time]],"mm-dd")</f>
        <v>02-22</v>
      </c>
      <c r="H3253" s="36" t="b" cm="1">
        <f t="array" ref="H3253">OR(WEEKDAY(UsageTable[[#This Row],[Time]])={1,7},NOT(ISERROR(VLOOKUP(DATE(YEAR(UsageTable[[#This Row],[Time]]),MONTH(UsageTable[[#This Row],[Time]]),DAY(UsageTable[[#This Row],[Time]])),Holidays[Date],1,FALSE()))))</f>
        <v>0</v>
      </c>
      <c r="I32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1.86</v>
      </c>
    </row>
    <row r="3254" spans="2:11" x14ac:dyDescent="0.3">
      <c r="B3254" s="29">
        <v>44249</v>
      </c>
      <c r="C3254" s="34">
        <v>44249.333333333336</v>
      </c>
      <c r="D3254" s="31">
        <v>5.22</v>
      </c>
      <c r="E3254" s="15"/>
      <c r="F3254" s="15"/>
      <c r="G3254" s="36" t="str">
        <f>TEXT(UsageTable[[#This Row],[Time]],"mm-dd")</f>
        <v>02-22</v>
      </c>
      <c r="H3254" s="36" t="b" cm="1">
        <f t="array" ref="H3254">OR(WEEKDAY(UsageTable[[#This Row],[Time]])={1,7},NOT(ISERROR(VLOOKUP(DATE(YEAR(UsageTable[[#This Row],[Time]]),MONTH(UsageTable[[#This Row],[Time]]),DAY(UsageTable[[#This Row],[Time]])),Holidays[Date],1,FALSE()))))</f>
        <v>0</v>
      </c>
      <c r="I32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5.22</v>
      </c>
    </row>
    <row r="3255" spans="2:11" x14ac:dyDescent="0.3">
      <c r="B3255" s="26">
        <v>44249</v>
      </c>
      <c r="C3255" s="33">
        <v>44249.375</v>
      </c>
      <c r="D3255" s="28">
        <v>1.65</v>
      </c>
      <c r="E3255" s="15"/>
      <c r="F3255" s="15"/>
      <c r="G3255" s="36" t="str">
        <f>TEXT(UsageTable[[#This Row],[Time]],"mm-dd")</f>
        <v>02-22</v>
      </c>
      <c r="H3255" s="36" t="b" cm="1">
        <f t="array" ref="H3255">OR(WEEKDAY(UsageTable[[#This Row],[Time]])={1,7},NOT(ISERROR(VLOOKUP(DATE(YEAR(UsageTable[[#This Row],[Time]]),MONTH(UsageTable[[#This Row],[Time]]),DAY(UsageTable[[#This Row],[Time]])),Holidays[Date],1,FALSE()))))</f>
        <v>0</v>
      </c>
      <c r="I32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1.65</v>
      </c>
    </row>
    <row r="3256" spans="2:11" x14ac:dyDescent="0.3">
      <c r="B3256" s="29">
        <v>44249</v>
      </c>
      <c r="C3256" s="34">
        <v>44249.416666666664</v>
      </c>
      <c r="D3256" s="31">
        <v>2.4900000000000002</v>
      </c>
      <c r="E3256" s="15"/>
      <c r="F3256" s="15"/>
      <c r="G3256" s="36" t="str">
        <f>TEXT(UsageTable[[#This Row],[Time]],"mm-dd")</f>
        <v>02-22</v>
      </c>
      <c r="H3256" s="36" t="b" cm="1">
        <f t="array" ref="H3256">OR(WEEKDAY(UsageTable[[#This Row],[Time]])={1,7},NOT(ISERROR(VLOOKUP(DATE(YEAR(UsageTable[[#This Row],[Time]]),MONTH(UsageTable[[#This Row],[Time]]),DAY(UsageTable[[#This Row],[Time]])),Holidays[Date],1,FALSE()))))</f>
        <v>0</v>
      </c>
      <c r="I32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2.4900000000000002</v>
      </c>
    </row>
    <row r="3257" spans="2:11" x14ac:dyDescent="0.3">
      <c r="B3257" s="26">
        <v>44249</v>
      </c>
      <c r="C3257" s="33">
        <v>44249.458333333336</v>
      </c>
      <c r="D3257" s="28">
        <v>1.51</v>
      </c>
      <c r="E3257" s="15"/>
      <c r="F3257" s="15"/>
      <c r="G3257" s="36" t="str">
        <f>TEXT(UsageTable[[#This Row],[Time]],"mm-dd")</f>
        <v>02-22</v>
      </c>
      <c r="H3257" s="36" t="b" cm="1">
        <f t="array" ref="H3257">OR(WEEKDAY(UsageTable[[#This Row],[Time]])={1,7},NOT(ISERROR(VLOOKUP(DATE(YEAR(UsageTable[[#This Row],[Time]]),MONTH(UsageTable[[#This Row],[Time]]),DAY(UsageTable[[#This Row],[Time]])),Holidays[Date],1,FALSE()))))</f>
        <v>0</v>
      </c>
      <c r="I32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1.51</v>
      </c>
      <c r="K32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8" spans="2:11" x14ac:dyDescent="0.3">
      <c r="B3258" s="29">
        <v>44249</v>
      </c>
      <c r="C3258" s="34">
        <v>44249.5</v>
      </c>
      <c r="D3258" s="31">
        <v>2.23</v>
      </c>
      <c r="E3258" s="15"/>
      <c r="F3258" s="15"/>
      <c r="G3258" s="36" t="str">
        <f>TEXT(UsageTable[[#This Row],[Time]],"mm-dd")</f>
        <v>02-22</v>
      </c>
      <c r="H3258" s="36" t="b" cm="1">
        <f t="array" ref="H3258">OR(WEEKDAY(UsageTable[[#This Row],[Time]])={1,7},NOT(ISERROR(VLOOKUP(DATE(YEAR(UsageTable[[#This Row],[Time]]),MONTH(UsageTable[[#This Row],[Time]]),DAY(UsageTable[[#This Row],[Time]])),Holidays[Date],1,FALSE()))))</f>
        <v>0</v>
      </c>
      <c r="I32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2.23</v>
      </c>
      <c r="K32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59" spans="2:11" x14ac:dyDescent="0.3">
      <c r="B3259" s="26">
        <v>44249</v>
      </c>
      <c r="C3259" s="33">
        <v>44249.541666666664</v>
      </c>
      <c r="D3259" s="28">
        <v>2.16</v>
      </c>
      <c r="E3259" s="15"/>
      <c r="F3259" s="15"/>
      <c r="G3259" s="36" t="str">
        <f>TEXT(UsageTable[[#This Row],[Time]],"mm-dd")</f>
        <v>02-22</v>
      </c>
      <c r="H3259" s="36" t="b" cm="1">
        <f t="array" ref="H3259">OR(WEEKDAY(UsageTable[[#This Row],[Time]])={1,7},NOT(ISERROR(VLOOKUP(DATE(YEAR(UsageTable[[#This Row],[Time]]),MONTH(UsageTable[[#This Row],[Time]]),DAY(UsageTable[[#This Row],[Time]])),Holidays[Date],1,FALSE()))))</f>
        <v>0</v>
      </c>
      <c r="I32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2.16</v>
      </c>
      <c r="K32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0" spans="2:11" x14ac:dyDescent="0.3">
      <c r="B3260" s="29">
        <v>44249</v>
      </c>
      <c r="C3260" s="34">
        <v>44249.583333333336</v>
      </c>
      <c r="D3260" s="31">
        <v>2.2200000000000002</v>
      </c>
      <c r="E3260" s="15"/>
      <c r="F3260" s="15"/>
      <c r="G3260" s="36" t="str">
        <f>TEXT(UsageTable[[#This Row],[Time]],"mm-dd")</f>
        <v>02-22</v>
      </c>
      <c r="H3260" s="36" t="b" cm="1">
        <f t="array" ref="H3260">OR(WEEKDAY(UsageTable[[#This Row],[Time]])={1,7},NOT(ISERROR(VLOOKUP(DATE(YEAR(UsageTable[[#This Row],[Time]]),MONTH(UsageTable[[#This Row],[Time]]),DAY(UsageTable[[#This Row],[Time]])),Holidays[Date],1,FALSE()))))</f>
        <v>0</v>
      </c>
      <c r="I32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2.2200000000000002</v>
      </c>
      <c r="K32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1" spans="2:11" x14ac:dyDescent="0.3">
      <c r="B3261" s="26">
        <v>44249</v>
      </c>
      <c r="C3261" s="33">
        <v>44249.625</v>
      </c>
      <c r="D3261" s="28">
        <v>1.85</v>
      </c>
      <c r="E3261" s="15"/>
      <c r="F3261" s="15"/>
      <c r="G3261" s="36" t="str">
        <f>TEXT(UsageTable[[#This Row],[Time]],"mm-dd")</f>
        <v>02-22</v>
      </c>
      <c r="H3261" s="36" t="b" cm="1">
        <f t="array" ref="H3261">OR(WEEKDAY(UsageTable[[#This Row],[Time]])={1,7},NOT(ISERROR(VLOOKUP(DATE(YEAR(UsageTable[[#This Row],[Time]]),MONTH(UsageTable[[#This Row],[Time]]),DAY(UsageTable[[#This Row],[Time]])),Holidays[Date],1,FALSE()))))</f>
        <v>0</v>
      </c>
      <c r="I32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1.85</v>
      </c>
      <c r="K32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2" spans="2:11" x14ac:dyDescent="0.3">
      <c r="B3262" s="29">
        <v>44249</v>
      </c>
      <c r="C3262" s="34">
        <v>44249.666666666664</v>
      </c>
      <c r="D3262" s="31">
        <v>1.39</v>
      </c>
      <c r="E3262" s="15"/>
      <c r="F3262" s="15"/>
      <c r="G3262" s="36" t="str">
        <f>TEXT(UsageTable[[#This Row],[Time]],"mm-dd")</f>
        <v>02-22</v>
      </c>
      <c r="H3262" s="36" t="b" cm="1">
        <f t="array" ref="H3262">OR(WEEKDAY(UsageTable[[#This Row],[Time]])={1,7},NOT(ISERROR(VLOOKUP(DATE(YEAR(UsageTable[[#This Row],[Time]]),MONTH(UsageTable[[#This Row],[Time]]),DAY(UsageTable[[#This Row],[Time]])),Holidays[Date],1,FALSE()))))</f>
        <v>0</v>
      </c>
      <c r="I32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1.39</v>
      </c>
      <c r="K32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3" spans="2:11" x14ac:dyDescent="0.3">
      <c r="B3263" s="26">
        <v>44249</v>
      </c>
      <c r="C3263" s="33">
        <v>44249.708333333336</v>
      </c>
      <c r="D3263" s="28">
        <v>4.57</v>
      </c>
      <c r="E3263" s="15"/>
      <c r="F3263" s="15"/>
      <c r="G3263" s="36" t="str">
        <f>TEXT(UsageTable[[#This Row],[Time]],"mm-dd")</f>
        <v>02-22</v>
      </c>
      <c r="H3263" s="36" t="b" cm="1">
        <f t="array" ref="H3263">OR(WEEKDAY(UsageTable[[#This Row],[Time]])={1,7},NOT(ISERROR(VLOOKUP(DATE(YEAR(UsageTable[[#This Row],[Time]]),MONTH(UsageTable[[#This Row],[Time]]),DAY(UsageTable[[#This Row],[Time]])),Holidays[Date],1,FALSE()))))</f>
        <v>0</v>
      </c>
      <c r="I32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4.57</v>
      </c>
    </row>
    <row r="3264" spans="2:11" x14ac:dyDescent="0.3">
      <c r="B3264" s="29">
        <v>44249</v>
      </c>
      <c r="C3264" s="34">
        <v>44249.75</v>
      </c>
      <c r="D3264" s="31">
        <v>1.64</v>
      </c>
      <c r="E3264" s="15"/>
      <c r="F3264" s="15"/>
      <c r="G3264" s="36" t="str">
        <f>TEXT(UsageTable[[#This Row],[Time]],"mm-dd")</f>
        <v>02-22</v>
      </c>
      <c r="H3264" s="36" t="b" cm="1">
        <f t="array" ref="H3264">OR(WEEKDAY(UsageTable[[#This Row],[Time]])={1,7},NOT(ISERROR(VLOOKUP(DATE(YEAR(UsageTable[[#This Row],[Time]]),MONTH(UsageTable[[#This Row],[Time]]),DAY(UsageTable[[#This Row],[Time]])),Holidays[Date],1,FALSE()))))</f>
        <v>0</v>
      </c>
      <c r="I32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1.64</v>
      </c>
    </row>
    <row r="3265" spans="2:11" x14ac:dyDescent="0.3">
      <c r="B3265" s="26">
        <v>44249</v>
      </c>
      <c r="C3265" s="33">
        <v>44249.791666666664</v>
      </c>
      <c r="D3265" s="28">
        <v>2.7</v>
      </c>
      <c r="E3265" s="15"/>
      <c r="F3265" s="15"/>
      <c r="G3265" s="36" t="str">
        <f>TEXT(UsageTable[[#This Row],[Time]],"mm-dd")</f>
        <v>02-22</v>
      </c>
      <c r="H3265" s="36" t="b" cm="1">
        <f t="array" ref="H3265">OR(WEEKDAY(UsageTable[[#This Row],[Time]])={1,7},NOT(ISERROR(VLOOKUP(DATE(YEAR(UsageTable[[#This Row],[Time]]),MONTH(UsageTable[[#This Row],[Time]]),DAY(UsageTable[[#This Row],[Time]])),Holidays[Date],1,FALSE()))))</f>
        <v>0</v>
      </c>
      <c r="I32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v>
      </c>
      <c r="J32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6" spans="2:11" x14ac:dyDescent="0.3">
      <c r="B3266" s="29">
        <v>44249</v>
      </c>
      <c r="C3266" s="34">
        <v>44249.833333333336</v>
      </c>
      <c r="D3266" s="31">
        <v>1.26</v>
      </c>
      <c r="E3266" s="15"/>
      <c r="F3266" s="15"/>
      <c r="G3266" s="36" t="str">
        <f>TEXT(UsageTable[[#This Row],[Time]],"mm-dd")</f>
        <v>02-22</v>
      </c>
      <c r="H3266" s="36" t="b" cm="1">
        <f t="array" ref="H3266">OR(WEEKDAY(UsageTable[[#This Row],[Time]])={1,7},NOT(ISERROR(VLOOKUP(DATE(YEAR(UsageTable[[#This Row],[Time]]),MONTH(UsageTable[[#This Row],[Time]]),DAY(UsageTable[[#This Row],[Time]])),Holidays[Date],1,FALSE()))))</f>
        <v>0</v>
      </c>
      <c r="I32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32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7" spans="2:11" x14ac:dyDescent="0.3">
      <c r="B3267" s="26">
        <v>44249</v>
      </c>
      <c r="C3267" s="33">
        <v>44249.875</v>
      </c>
      <c r="D3267" s="28">
        <v>1.0900000000000001</v>
      </c>
      <c r="E3267" s="15"/>
      <c r="F3267" s="15"/>
      <c r="G3267" s="36" t="str">
        <f>TEXT(UsageTable[[#This Row],[Time]],"mm-dd")</f>
        <v>02-22</v>
      </c>
      <c r="H3267" s="36" t="b" cm="1">
        <f t="array" ref="H3267">OR(WEEKDAY(UsageTable[[#This Row],[Time]])={1,7},NOT(ISERROR(VLOOKUP(DATE(YEAR(UsageTable[[#This Row],[Time]]),MONTH(UsageTable[[#This Row],[Time]]),DAY(UsageTable[[#This Row],[Time]])),Holidays[Date],1,FALSE()))))</f>
        <v>0</v>
      </c>
      <c r="I32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32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8" spans="2:11" x14ac:dyDescent="0.3">
      <c r="B3268" s="29">
        <v>44249</v>
      </c>
      <c r="C3268" s="34">
        <v>44249.916666666664</v>
      </c>
      <c r="D3268" s="31">
        <v>3.27</v>
      </c>
      <c r="E3268" s="15"/>
      <c r="F3268" s="15"/>
      <c r="G3268" s="36" t="str">
        <f>TEXT(UsageTable[[#This Row],[Time]],"mm-dd")</f>
        <v>02-22</v>
      </c>
      <c r="H3268" s="36" t="b" cm="1">
        <f t="array" ref="H3268">OR(WEEKDAY(UsageTable[[#This Row],[Time]])={1,7},NOT(ISERROR(VLOOKUP(DATE(YEAR(UsageTable[[#This Row],[Time]]),MONTH(UsageTable[[#This Row],[Time]]),DAY(UsageTable[[#This Row],[Time]])),Holidays[Date],1,FALSE()))))</f>
        <v>0</v>
      </c>
      <c r="I32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3.27</v>
      </c>
      <c r="J32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69" spans="2:11" x14ac:dyDescent="0.3">
      <c r="B3269" s="26">
        <v>44249</v>
      </c>
      <c r="C3269" s="33">
        <v>44249.958333333336</v>
      </c>
      <c r="D3269" s="28">
        <v>4.97</v>
      </c>
      <c r="E3269" s="15"/>
      <c r="F3269" s="15"/>
      <c r="G3269" s="36" t="str">
        <f>TEXT(UsageTable[[#This Row],[Time]],"mm-dd")</f>
        <v>02-22</v>
      </c>
      <c r="H3269" s="36" t="b" cm="1">
        <f t="array" ref="H3269">OR(WEEKDAY(UsageTable[[#This Row],[Time]])={1,7},NOT(ISERROR(VLOOKUP(DATE(YEAR(UsageTable[[#This Row],[Time]]),MONTH(UsageTable[[#This Row],[Time]]),DAY(UsageTable[[#This Row],[Time]])),Holidays[Date],1,FALSE()))))</f>
        <v>0</v>
      </c>
      <c r="I32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4.97</v>
      </c>
      <c r="J32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0" spans="2:11" x14ac:dyDescent="0.3">
      <c r="B3270" s="29">
        <v>44250</v>
      </c>
      <c r="C3270" s="34">
        <v>44250</v>
      </c>
      <c r="D3270" s="31">
        <v>1.43</v>
      </c>
      <c r="E3270" s="15"/>
      <c r="F3270" s="15"/>
      <c r="G3270" s="36" t="str">
        <f>TEXT(UsageTable[[#This Row],[Time]],"mm-dd")</f>
        <v>02-23</v>
      </c>
      <c r="H3270" s="36" t="b" cm="1">
        <f t="array" ref="H3270">OR(WEEKDAY(UsageTable[[#This Row],[Time]])={1,7},NOT(ISERROR(VLOOKUP(DATE(YEAR(UsageTable[[#This Row],[Time]]),MONTH(UsageTable[[#This Row],[Time]]),DAY(UsageTable[[#This Row],[Time]])),Holidays[Date],1,FALSE()))))</f>
        <v>0</v>
      </c>
      <c r="I32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32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1" spans="2:11" x14ac:dyDescent="0.3">
      <c r="B3271" s="26">
        <v>44250</v>
      </c>
      <c r="C3271" s="33">
        <v>44250.041666666664</v>
      </c>
      <c r="D3271" s="28">
        <v>1.05</v>
      </c>
      <c r="E3271" s="15"/>
      <c r="F3271" s="15"/>
      <c r="G3271" s="36" t="str">
        <f>TEXT(UsageTable[[#This Row],[Time]],"mm-dd")</f>
        <v>02-23</v>
      </c>
      <c r="H3271" s="36" t="b" cm="1">
        <f t="array" ref="H3271">OR(WEEKDAY(UsageTable[[#This Row],[Time]])={1,7},NOT(ISERROR(VLOOKUP(DATE(YEAR(UsageTable[[#This Row],[Time]]),MONTH(UsageTable[[#This Row],[Time]]),DAY(UsageTable[[#This Row],[Time]])),Holidays[Date],1,FALSE()))))</f>
        <v>0</v>
      </c>
      <c r="I32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32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2" spans="2:11" x14ac:dyDescent="0.3">
      <c r="B3272" s="29">
        <v>44250</v>
      </c>
      <c r="C3272" s="34">
        <v>44250.083333333336</v>
      </c>
      <c r="D3272" s="31">
        <v>0.37</v>
      </c>
      <c r="E3272" s="15"/>
      <c r="F3272" s="15"/>
      <c r="G3272" s="36" t="str">
        <f>TEXT(UsageTable[[#This Row],[Time]],"mm-dd")</f>
        <v>02-23</v>
      </c>
      <c r="H3272" s="36" t="b" cm="1">
        <f t="array" ref="H3272">OR(WEEKDAY(UsageTable[[#This Row],[Time]])={1,7},NOT(ISERROR(VLOOKUP(DATE(YEAR(UsageTable[[#This Row],[Time]]),MONTH(UsageTable[[#This Row],[Time]]),DAY(UsageTable[[#This Row],[Time]])),Holidays[Date],1,FALSE()))))</f>
        <v>0</v>
      </c>
      <c r="I32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2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3" spans="2:11" x14ac:dyDescent="0.3">
      <c r="B3273" s="26">
        <v>44250</v>
      </c>
      <c r="C3273" s="33">
        <v>44250.125</v>
      </c>
      <c r="D3273" s="28">
        <v>0.32</v>
      </c>
      <c r="E3273" s="15"/>
      <c r="F3273" s="15"/>
      <c r="G3273" s="36" t="str">
        <f>TEXT(UsageTable[[#This Row],[Time]],"mm-dd")</f>
        <v>02-23</v>
      </c>
      <c r="H3273" s="36" t="b" cm="1">
        <f t="array" ref="H3273">OR(WEEKDAY(UsageTable[[#This Row],[Time]])={1,7},NOT(ISERROR(VLOOKUP(DATE(YEAR(UsageTable[[#This Row],[Time]]),MONTH(UsageTable[[#This Row],[Time]]),DAY(UsageTable[[#This Row],[Time]])),Holidays[Date],1,FALSE()))))</f>
        <v>0</v>
      </c>
      <c r="I32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2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4" spans="2:11" x14ac:dyDescent="0.3">
      <c r="B3274" s="29">
        <v>44250</v>
      </c>
      <c r="C3274" s="34">
        <v>44250.166666666664</v>
      </c>
      <c r="D3274" s="31">
        <v>0.96</v>
      </c>
      <c r="E3274" s="15"/>
      <c r="F3274" s="15"/>
      <c r="G3274" s="36" t="str">
        <f>TEXT(UsageTable[[#This Row],[Time]],"mm-dd")</f>
        <v>02-23</v>
      </c>
      <c r="H3274" s="36" t="b" cm="1">
        <f t="array" ref="H3274">OR(WEEKDAY(UsageTable[[#This Row],[Time]])={1,7},NOT(ISERROR(VLOOKUP(DATE(YEAR(UsageTable[[#This Row],[Time]]),MONTH(UsageTable[[#This Row],[Time]]),DAY(UsageTable[[#This Row],[Time]])),Holidays[Date],1,FALSE()))))</f>
        <v>0</v>
      </c>
      <c r="I32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2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5" spans="2:11" x14ac:dyDescent="0.3">
      <c r="B3275" s="26">
        <v>44250</v>
      </c>
      <c r="C3275" s="33">
        <v>44250.208333333336</v>
      </c>
      <c r="D3275" s="28">
        <v>0.3</v>
      </c>
      <c r="E3275" s="15"/>
      <c r="F3275" s="15"/>
      <c r="G3275" s="36" t="str">
        <f>TEXT(UsageTable[[#This Row],[Time]],"mm-dd")</f>
        <v>02-23</v>
      </c>
      <c r="H3275" s="36" t="b" cm="1">
        <f t="array" ref="H3275">OR(WEEKDAY(UsageTable[[#This Row],[Time]])={1,7},NOT(ISERROR(VLOOKUP(DATE(YEAR(UsageTable[[#This Row],[Time]]),MONTH(UsageTable[[#This Row],[Time]]),DAY(UsageTable[[#This Row],[Time]])),Holidays[Date],1,FALSE()))))</f>
        <v>0</v>
      </c>
      <c r="I32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32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6" spans="2:11" x14ac:dyDescent="0.3">
      <c r="B3276" s="29">
        <v>44250</v>
      </c>
      <c r="C3276" s="34">
        <v>44250.25</v>
      </c>
      <c r="D3276" s="31">
        <v>1.8</v>
      </c>
      <c r="E3276" s="15"/>
      <c r="F3276" s="15"/>
      <c r="G3276" s="36" t="str">
        <f>TEXT(UsageTable[[#This Row],[Time]],"mm-dd")</f>
        <v>02-23</v>
      </c>
      <c r="H3276" s="36" t="b" cm="1">
        <f t="array" ref="H3276">OR(WEEKDAY(UsageTable[[#This Row],[Time]])={1,7},NOT(ISERROR(VLOOKUP(DATE(YEAR(UsageTable[[#This Row],[Time]]),MONTH(UsageTable[[#This Row],[Time]]),DAY(UsageTable[[#This Row],[Time]])),Holidays[Date],1,FALSE()))))</f>
        <v>0</v>
      </c>
      <c r="I32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v>
      </c>
      <c r="J32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77" spans="2:11" x14ac:dyDescent="0.3">
      <c r="B3277" s="26">
        <v>44250</v>
      </c>
      <c r="C3277" s="33">
        <v>44250.291666666664</v>
      </c>
      <c r="D3277" s="28">
        <v>2.64</v>
      </c>
      <c r="E3277" s="15"/>
      <c r="F3277" s="15"/>
      <c r="G3277" s="36" t="str">
        <f>TEXT(UsageTable[[#This Row],[Time]],"mm-dd")</f>
        <v>02-23</v>
      </c>
      <c r="H3277" s="36" t="b" cm="1">
        <f t="array" ref="H3277">OR(WEEKDAY(UsageTable[[#This Row],[Time]])={1,7},NOT(ISERROR(VLOOKUP(DATE(YEAR(UsageTable[[#This Row],[Time]]),MONTH(UsageTable[[#This Row],[Time]]),DAY(UsageTable[[#This Row],[Time]])),Holidays[Date],1,FALSE()))))</f>
        <v>0</v>
      </c>
      <c r="I32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3278" spans="2:11" x14ac:dyDescent="0.3">
      <c r="B3278" s="29">
        <v>44250</v>
      </c>
      <c r="C3278" s="34">
        <v>44250.333333333336</v>
      </c>
      <c r="D3278" s="31">
        <v>2.62</v>
      </c>
      <c r="E3278" s="15"/>
      <c r="F3278" s="15"/>
      <c r="G3278" s="36" t="str">
        <f>TEXT(UsageTable[[#This Row],[Time]],"mm-dd")</f>
        <v>02-23</v>
      </c>
      <c r="H3278" s="36" t="b" cm="1">
        <f t="array" ref="H3278">OR(WEEKDAY(UsageTable[[#This Row],[Time]])={1,7},NOT(ISERROR(VLOOKUP(DATE(YEAR(UsageTable[[#This Row],[Time]]),MONTH(UsageTable[[#This Row],[Time]]),DAY(UsageTable[[#This Row],[Time]])),Holidays[Date],1,FALSE()))))</f>
        <v>0</v>
      </c>
      <c r="I32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2.62</v>
      </c>
    </row>
    <row r="3279" spans="2:11" x14ac:dyDescent="0.3">
      <c r="B3279" s="26">
        <v>44250</v>
      </c>
      <c r="C3279" s="33">
        <v>44250.375</v>
      </c>
      <c r="D3279" s="28">
        <v>2.82</v>
      </c>
      <c r="E3279" s="15"/>
      <c r="F3279" s="15"/>
      <c r="G3279" s="36" t="str">
        <f>TEXT(UsageTable[[#This Row],[Time]],"mm-dd")</f>
        <v>02-23</v>
      </c>
      <c r="H3279" s="36" t="b" cm="1">
        <f t="array" ref="H3279">OR(WEEKDAY(UsageTable[[#This Row],[Time]])={1,7},NOT(ISERROR(VLOOKUP(DATE(YEAR(UsageTable[[#This Row],[Time]]),MONTH(UsageTable[[#This Row],[Time]]),DAY(UsageTable[[#This Row],[Time]])),Holidays[Date],1,FALSE()))))</f>
        <v>0</v>
      </c>
      <c r="I32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2.82</v>
      </c>
    </row>
    <row r="3280" spans="2:11" x14ac:dyDescent="0.3">
      <c r="B3280" s="29">
        <v>44250</v>
      </c>
      <c r="C3280" s="34">
        <v>44250.416666666664</v>
      </c>
      <c r="D3280" s="31">
        <v>4.3</v>
      </c>
      <c r="E3280" s="15"/>
      <c r="F3280" s="15"/>
      <c r="G3280" s="36" t="str">
        <f>TEXT(UsageTable[[#This Row],[Time]],"mm-dd")</f>
        <v>02-23</v>
      </c>
      <c r="H3280" s="36" t="b" cm="1">
        <f t="array" ref="H3280">OR(WEEKDAY(UsageTable[[#This Row],[Time]])={1,7},NOT(ISERROR(VLOOKUP(DATE(YEAR(UsageTable[[#This Row],[Time]]),MONTH(UsageTable[[#This Row],[Time]]),DAY(UsageTable[[#This Row],[Time]])),Holidays[Date],1,FALSE()))))</f>
        <v>0</v>
      </c>
      <c r="I32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v>
      </c>
    </row>
    <row r="3281" spans="2:11" x14ac:dyDescent="0.3">
      <c r="B3281" s="26">
        <v>44250</v>
      </c>
      <c r="C3281" s="33">
        <v>44250.458333333336</v>
      </c>
      <c r="D3281" s="28">
        <v>3.2</v>
      </c>
      <c r="E3281" s="15"/>
      <c r="F3281" s="15"/>
      <c r="G3281" s="36" t="str">
        <f>TEXT(UsageTable[[#This Row],[Time]],"mm-dd")</f>
        <v>02-23</v>
      </c>
      <c r="H3281" s="36" t="b" cm="1">
        <f t="array" ref="H3281">OR(WEEKDAY(UsageTable[[#This Row],[Time]])={1,7},NOT(ISERROR(VLOOKUP(DATE(YEAR(UsageTable[[#This Row],[Time]]),MONTH(UsageTable[[#This Row],[Time]]),DAY(UsageTable[[#This Row],[Time]])),Holidays[Date],1,FALSE()))))</f>
        <v>0</v>
      </c>
      <c r="I32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v>
      </c>
      <c r="K32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2" spans="2:11" x14ac:dyDescent="0.3">
      <c r="B3282" s="29">
        <v>44250</v>
      </c>
      <c r="C3282" s="34">
        <v>44250.5</v>
      </c>
      <c r="D3282" s="31">
        <v>2.67</v>
      </c>
      <c r="E3282" s="15"/>
      <c r="F3282" s="15"/>
      <c r="G3282" s="36" t="str">
        <f>TEXT(UsageTable[[#This Row],[Time]],"mm-dd")</f>
        <v>02-23</v>
      </c>
      <c r="H3282" s="36" t="b" cm="1">
        <f t="array" ref="H3282">OR(WEEKDAY(UsageTable[[#This Row],[Time]])={1,7},NOT(ISERROR(VLOOKUP(DATE(YEAR(UsageTable[[#This Row],[Time]]),MONTH(UsageTable[[#This Row],[Time]]),DAY(UsageTable[[#This Row],[Time]])),Holidays[Date],1,FALSE()))))</f>
        <v>0</v>
      </c>
      <c r="I32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2.67</v>
      </c>
      <c r="K32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3" spans="2:11" x14ac:dyDescent="0.3">
      <c r="B3283" s="26">
        <v>44250</v>
      </c>
      <c r="C3283" s="33">
        <v>44250.541666666664</v>
      </c>
      <c r="D3283" s="28">
        <v>1.73</v>
      </c>
      <c r="E3283" s="15"/>
      <c r="F3283" s="15"/>
      <c r="G3283" s="36" t="str">
        <f>TEXT(UsageTable[[#This Row],[Time]],"mm-dd")</f>
        <v>02-23</v>
      </c>
      <c r="H3283" s="36" t="b" cm="1">
        <f t="array" ref="H3283">OR(WEEKDAY(UsageTable[[#This Row],[Time]])={1,7},NOT(ISERROR(VLOOKUP(DATE(YEAR(UsageTable[[#This Row],[Time]]),MONTH(UsageTable[[#This Row],[Time]]),DAY(UsageTable[[#This Row],[Time]])),Holidays[Date],1,FALSE()))))</f>
        <v>0</v>
      </c>
      <c r="I32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1.73</v>
      </c>
      <c r="K32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4" spans="2:11" x14ac:dyDescent="0.3">
      <c r="B3284" s="29">
        <v>44250</v>
      </c>
      <c r="C3284" s="34">
        <v>44250.583333333336</v>
      </c>
      <c r="D3284" s="31">
        <v>0.38</v>
      </c>
      <c r="E3284" s="15"/>
      <c r="F3284" s="15"/>
      <c r="G3284" s="36" t="str">
        <f>TEXT(UsageTable[[#This Row],[Time]],"mm-dd")</f>
        <v>02-23</v>
      </c>
      <c r="H3284" s="36" t="b" cm="1">
        <f t="array" ref="H3284">OR(WEEKDAY(UsageTable[[#This Row],[Time]])={1,7},NOT(ISERROR(VLOOKUP(DATE(YEAR(UsageTable[[#This Row],[Time]]),MONTH(UsageTable[[#This Row],[Time]]),DAY(UsageTable[[#This Row],[Time]])),Holidays[Date],1,FALSE()))))</f>
        <v>0</v>
      </c>
      <c r="I32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0.38</v>
      </c>
      <c r="K32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5" spans="2:11" x14ac:dyDescent="0.3">
      <c r="B3285" s="26">
        <v>44250</v>
      </c>
      <c r="C3285" s="33">
        <v>44250.625</v>
      </c>
      <c r="D3285" s="28">
        <v>1.69</v>
      </c>
      <c r="E3285" s="15"/>
      <c r="F3285" s="15"/>
      <c r="G3285" s="36" t="str">
        <f>TEXT(UsageTable[[#This Row],[Time]],"mm-dd")</f>
        <v>02-23</v>
      </c>
      <c r="H3285" s="36" t="b" cm="1">
        <f t="array" ref="H3285">OR(WEEKDAY(UsageTable[[#This Row],[Time]])={1,7},NOT(ISERROR(VLOOKUP(DATE(YEAR(UsageTable[[#This Row],[Time]]),MONTH(UsageTable[[#This Row],[Time]]),DAY(UsageTable[[#This Row],[Time]])),Holidays[Date],1,FALSE()))))</f>
        <v>0</v>
      </c>
      <c r="I32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1.69</v>
      </c>
      <c r="K32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6" spans="2:11" x14ac:dyDescent="0.3">
      <c r="B3286" s="29">
        <v>44250</v>
      </c>
      <c r="C3286" s="34">
        <v>44250.666666666664</v>
      </c>
      <c r="D3286" s="31">
        <v>1.93</v>
      </c>
      <c r="E3286" s="15"/>
      <c r="F3286" s="15"/>
      <c r="G3286" s="36" t="str">
        <f>TEXT(UsageTable[[#This Row],[Time]],"mm-dd")</f>
        <v>02-23</v>
      </c>
      <c r="H3286" s="36" t="b" cm="1">
        <f t="array" ref="H3286">OR(WEEKDAY(UsageTable[[#This Row],[Time]])={1,7},NOT(ISERROR(VLOOKUP(DATE(YEAR(UsageTable[[#This Row],[Time]]),MONTH(UsageTable[[#This Row],[Time]]),DAY(UsageTable[[#This Row],[Time]])),Holidays[Date],1,FALSE()))))</f>
        <v>0</v>
      </c>
      <c r="I32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1.93</v>
      </c>
      <c r="K32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87" spans="2:11" x14ac:dyDescent="0.3">
      <c r="B3287" s="26">
        <v>44250</v>
      </c>
      <c r="C3287" s="33">
        <v>44250.708333333336</v>
      </c>
      <c r="D3287" s="28">
        <v>2.29</v>
      </c>
      <c r="E3287" s="15"/>
      <c r="F3287" s="15"/>
      <c r="G3287" s="36" t="str">
        <f>TEXT(UsageTable[[#This Row],[Time]],"mm-dd")</f>
        <v>02-23</v>
      </c>
      <c r="H3287" s="36" t="b" cm="1">
        <f t="array" ref="H3287">OR(WEEKDAY(UsageTable[[#This Row],[Time]])={1,7},NOT(ISERROR(VLOOKUP(DATE(YEAR(UsageTable[[#This Row],[Time]]),MONTH(UsageTable[[#This Row],[Time]]),DAY(UsageTable[[#This Row],[Time]])),Holidays[Date],1,FALSE()))))</f>
        <v>0</v>
      </c>
      <c r="I32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3288" spans="2:11" x14ac:dyDescent="0.3">
      <c r="B3288" s="29">
        <v>44250</v>
      </c>
      <c r="C3288" s="34">
        <v>44250.75</v>
      </c>
      <c r="D3288" s="31">
        <v>2.59</v>
      </c>
      <c r="E3288" s="15"/>
      <c r="F3288" s="15"/>
      <c r="G3288" s="36" t="str">
        <f>TEXT(UsageTable[[#This Row],[Time]],"mm-dd")</f>
        <v>02-23</v>
      </c>
      <c r="H3288" s="36" t="b" cm="1">
        <f t="array" ref="H3288">OR(WEEKDAY(UsageTable[[#This Row],[Time]])={1,7},NOT(ISERROR(VLOOKUP(DATE(YEAR(UsageTable[[#This Row],[Time]]),MONTH(UsageTable[[#This Row],[Time]]),DAY(UsageTable[[#This Row],[Time]])),Holidays[Date],1,FALSE()))))</f>
        <v>0</v>
      </c>
      <c r="I32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2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2.59</v>
      </c>
    </row>
    <row r="3289" spans="2:11" x14ac:dyDescent="0.3">
      <c r="B3289" s="26">
        <v>44250</v>
      </c>
      <c r="C3289" s="33">
        <v>44250.791666666664</v>
      </c>
      <c r="D3289" s="28">
        <v>1.37</v>
      </c>
      <c r="E3289" s="15"/>
      <c r="F3289" s="15"/>
      <c r="G3289" s="36" t="str">
        <f>TEXT(UsageTable[[#This Row],[Time]],"mm-dd")</f>
        <v>02-23</v>
      </c>
      <c r="H3289" s="36" t="b" cm="1">
        <f t="array" ref="H3289">OR(WEEKDAY(UsageTable[[#This Row],[Time]])={1,7},NOT(ISERROR(VLOOKUP(DATE(YEAR(UsageTable[[#This Row],[Time]]),MONTH(UsageTable[[#This Row],[Time]]),DAY(UsageTable[[#This Row],[Time]])),Holidays[Date],1,FALSE()))))</f>
        <v>0</v>
      </c>
      <c r="I32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32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0" spans="2:11" x14ac:dyDescent="0.3">
      <c r="B3290" s="29">
        <v>44250</v>
      </c>
      <c r="C3290" s="34">
        <v>44250.833333333336</v>
      </c>
      <c r="D3290" s="31">
        <v>1.55</v>
      </c>
      <c r="E3290" s="15"/>
      <c r="F3290" s="15"/>
      <c r="G3290" s="36" t="str">
        <f>TEXT(UsageTable[[#This Row],[Time]],"mm-dd")</f>
        <v>02-23</v>
      </c>
      <c r="H3290" s="36" t="b" cm="1">
        <f t="array" ref="H3290">OR(WEEKDAY(UsageTable[[#This Row],[Time]])={1,7},NOT(ISERROR(VLOOKUP(DATE(YEAR(UsageTable[[#This Row],[Time]]),MONTH(UsageTable[[#This Row],[Time]]),DAY(UsageTable[[#This Row],[Time]])),Holidays[Date],1,FALSE()))))</f>
        <v>0</v>
      </c>
      <c r="I32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32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1" spans="2:11" x14ac:dyDescent="0.3">
      <c r="B3291" s="26">
        <v>44250</v>
      </c>
      <c r="C3291" s="33">
        <v>44250.875</v>
      </c>
      <c r="D3291" s="28">
        <v>0.5</v>
      </c>
      <c r="E3291" s="15"/>
      <c r="F3291" s="15"/>
      <c r="G3291" s="36" t="str">
        <f>TEXT(UsageTable[[#This Row],[Time]],"mm-dd")</f>
        <v>02-23</v>
      </c>
      <c r="H3291" s="36" t="b" cm="1">
        <f t="array" ref="H3291">OR(WEEKDAY(UsageTable[[#This Row],[Time]])={1,7},NOT(ISERROR(VLOOKUP(DATE(YEAR(UsageTable[[#This Row],[Time]]),MONTH(UsageTable[[#This Row],[Time]]),DAY(UsageTable[[#This Row],[Time]])),Holidays[Date],1,FALSE()))))</f>
        <v>0</v>
      </c>
      <c r="I32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v>
      </c>
      <c r="J32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2" spans="2:11" x14ac:dyDescent="0.3">
      <c r="B3292" s="29">
        <v>44250</v>
      </c>
      <c r="C3292" s="34">
        <v>44250.916666666664</v>
      </c>
      <c r="D3292" s="31">
        <v>2.0299999999999998</v>
      </c>
      <c r="E3292" s="15"/>
      <c r="F3292" s="15"/>
      <c r="G3292" s="36" t="str">
        <f>TEXT(UsageTable[[#This Row],[Time]],"mm-dd")</f>
        <v>02-23</v>
      </c>
      <c r="H3292" s="36" t="b" cm="1">
        <f t="array" ref="H3292">OR(WEEKDAY(UsageTable[[#This Row],[Time]])={1,7},NOT(ISERROR(VLOOKUP(DATE(YEAR(UsageTable[[#This Row],[Time]]),MONTH(UsageTable[[#This Row],[Time]]),DAY(UsageTable[[#This Row],[Time]])),Holidays[Date],1,FALSE()))))</f>
        <v>0</v>
      </c>
      <c r="I32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2.0299999999999998</v>
      </c>
      <c r="J32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3" spans="2:11" x14ac:dyDescent="0.3">
      <c r="B3293" s="26">
        <v>44250</v>
      </c>
      <c r="C3293" s="33">
        <v>44250.958333333336</v>
      </c>
      <c r="D3293" s="28">
        <v>4.95</v>
      </c>
      <c r="E3293" s="15"/>
      <c r="F3293" s="15"/>
      <c r="G3293" s="36" t="str">
        <f>TEXT(UsageTable[[#This Row],[Time]],"mm-dd")</f>
        <v>02-23</v>
      </c>
      <c r="H3293" s="36" t="b" cm="1">
        <f t="array" ref="H3293">OR(WEEKDAY(UsageTable[[#This Row],[Time]])={1,7},NOT(ISERROR(VLOOKUP(DATE(YEAR(UsageTable[[#This Row],[Time]]),MONTH(UsageTable[[#This Row],[Time]]),DAY(UsageTable[[#This Row],[Time]])),Holidays[Date],1,FALSE()))))</f>
        <v>0</v>
      </c>
      <c r="I32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4.95</v>
      </c>
      <c r="J32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4" spans="2:11" x14ac:dyDescent="0.3">
      <c r="B3294" s="29">
        <v>44251</v>
      </c>
      <c r="C3294" s="34">
        <v>44251</v>
      </c>
      <c r="D3294" s="31">
        <v>1.96</v>
      </c>
      <c r="E3294" s="15"/>
      <c r="F3294" s="15"/>
      <c r="G3294" s="36" t="str">
        <f>TEXT(UsageTable[[#This Row],[Time]],"mm-dd")</f>
        <v>02-24</v>
      </c>
      <c r="H3294" s="36" t="b" cm="1">
        <f t="array" ref="H3294">OR(WEEKDAY(UsageTable[[#This Row],[Time]])={1,7},NOT(ISERROR(VLOOKUP(DATE(YEAR(UsageTable[[#This Row],[Time]]),MONTH(UsageTable[[#This Row],[Time]]),DAY(UsageTable[[#This Row],[Time]])),Holidays[Date],1,FALSE()))))</f>
        <v>0</v>
      </c>
      <c r="I32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1.96</v>
      </c>
      <c r="J32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5" spans="2:11" x14ac:dyDescent="0.3">
      <c r="B3295" s="26">
        <v>44251</v>
      </c>
      <c r="C3295" s="33">
        <v>44251.041666666664</v>
      </c>
      <c r="D3295" s="28">
        <v>1</v>
      </c>
      <c r="E3295" s="15"/>
      <c r="F3295" s="15"/>
      <c r="G3295" s="36" t="str">
        <f>TEXT(UsageTable[[#This Row],[Time]],"mm-dd")</f>
        <v>02-24</v>
      </c>
      <c r="H3295" s="36" t="b" cm="1">
        <f t="array" ref="H3295">OR(WEEKDAY(UsageTable[[#This Row],[Time]])={1,7},NOT(ISERROR(VLOOKUP(DATE(YEAR(UsageTable[[#This Row],[Time]]),MONTH(UsageTable[[#This Row],[Time]]),DAY(UsageTable[[#This Row],[Time]])),Holidays[Date],1,FALSE()))))</f>
        <v>0</v>
      </c>
      <c r="I32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32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6" spans="2:11" x14ac:dyDescent="0.3">
      <c r="B3296" s="29">
        <v>44251</v>
      </c>
      <c r="C3296" s="34">
        <v>44251.083333333336</v>
      </c>
      <c r="D3296" s="31">
        <v>0.87</v>
      </c>
      <c r="E3296" s="15"/>
      <c r="F3296" s="15"/>
      <c r="G3296" s="36" t="str">
        <f>TEXT(UsageTable[[#This Row],[Time]],"mm-dd")</f>
        <v>02-24</v>
      </c>
      <c r="H3296" s="36" t="b" cm="1">
        <f t="array" ref="H3296">OR(WEEKDAY(UsageTable[[#This Row],[Time]])={1,7},NOT(ISERROR(VLOOKUP(DATE(YEAR(UsageTable[[#This Row],[Time]]),MONTH(UsageTable[[#This Row],[Time]]),DAY(UsageTable[[#This Row],[Time]])),Holidays[Date],1,FALSE()))))</f>
        <v>0</v>
      </c>
      <c r="I32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32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7" spans="2:11" x14ac:dyDescent="0.3">
      <c r="B3297" s="26">
        <v>44251</v>
      </c>
      <c r="C3297" s="33">
        <v>44251.125</v>
      </c>
      <c r="D3297" s="28">
        <v>0.4</v>
      </c>
      <c r="E3297" s="15"/>
      <c r="F3297" s="15"/>
      <c r="G3297" s="36" t="str">
        <f>TEXT(UsageTable[[#This Row],[Time]],"mm-dd")</f>
        <v>02-24</v>
      </c>
      <c r="H3297" s="36" t="b" cm="1">
        <f t="array" ref="H3297">OR(WEEKDAY(UsageTable[[#This Row],[Time]])={1,7},NOT(ISERROR(VLOOKUP(DATE(YEAR(UsageTable[[#This Row],[Time]]),MONTH(UsageTable[[#This Row],[Time]]),DAY(UsageTable[[#This Row],[Time]])),Holidays[Date],1,FALSE()))))</f>
        <v>0</v>
      </c>
      <c r="I32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32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8" spans="2:11" x14ac:dyDescent="0.3">
      <c r="B3298" s="29">
        <v>44251</v>
      </c>
      <c r="C3298" s="34">
        <v>44251.166666666664</v>
      </c>
      <c r="D3298" s="31">
        <v>0.32</v>
      </c>
      <c r="E3298" s="15"/>
      <c r="F3298" s="15"/>
      <c r="G3298" s="36" t="str">
        <f>TEXT(UsageTable[[#This Row],[Time]],"mm-dd")</f>
        <v>02-24</v>
      </c>
      <c r="H3298" s="36" t="b" cm="1">
        <f t="array" ref="H3298">OR(WEEKDAY(UsageTable[[#This Row],[Time]])={1,7},NOT(ISERROR(VLOOKUP(DATE(YEAR(UsageTable[[#This Row],[Time]]),MONTH(UsageTable[[#This Row],[Time]]),DAY(UsageTable[[#This Row],[Time]])),Holidays[Date],1,FALSE()))))</f>
        <v>0</v>
      </c>
      <c r="I32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2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299" spans="2:11" x14ac:dyDescent="0.3">
      <c r="B3299" s="26">
        <v>44251</v>
      </c>
      <c r="C3299" s="33">
        <v>44251.208333333336</v>
      </c>
      <c r="D3299" s="28">
        <v>0.85</v>
      </c>
      <c r="E3299" s="15"/>
      <c r="F3299" s="15"/>
      <c r="G3299" s="36" t="str">
        <f>TEXT(UsageTable[[#This Row],[Time]],"mm-dd")</f>
        <v>02-24</v>
      </c>
      <c r="H3299" s="36" t="b" cm="1">
        <f t="array" ref="H3299">OR(WEEKDAY(UsageTable[[#This Row],[Time]])={1,7},NOT(ISERROR(VLOOKUP(DATE(YEAR(UsageTable[[#This Row],[Time]]),MONTH(UsageTable[[#This Row],[Time]]),DAY(UsageTable[[#This Row],[Time]])),Holidays[Date],1,FALSE()))))</f>
        <v>0</v>
      </c>
      <c r="I32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32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2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0" spans="2:11" x14ac:dyDescent="0.3">
      <c r="B3300" s="29">
        <v>44251</v>
      </c>
      <c r="C3300" s="34">
        <v>44251.25</v>
      </c>
      <c r="D3300" s="31">
        <v>1.18</v>
      </c>
      <c r="E3300" s="15"/>
      <c r="F3300" s="15"/>
      <c r="G3300" s="36" t="str">
        <f>TEXT(UsageTable[[#This Row],[Time]],"mm-dd")</f>
        <v>02-24</v>
      </c>
      <c r="H3300" s="36" t="b" cm="1">
        <f t="array" ref="H3300">OR(WEEKDAY(UsageTable[[#This Row],[Time]])={1,7},NOT(ISERROR(VLOOKUP(DATE(YEAR(UsageTable[[#This Row],[Time]]),MONTH(UsageTable[[#This Row],[Time]]),DAY(UsageTable[[#This Row],[Time]])),Holidays[Date],1,FALSE()))))</f>
        <v>0</v>
      </c>
      <c r="I33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33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1" spans="2:11" x14ac:dyDescent="0.3">
      <c r="B3301" s="26">
        <v>44251</v>
      </c>
      <c r="C3301" s="33">
        <v>44251.291666666664</v>
      </c>
      <c r="D3301" s="28">
        <v>2.35</v>
      </c>
      <c r="E3301" s="15"/>
      <c r="F3301" s="15"/>
      <c r="G3301" s="36" t="str">
        <f>TEXT(UsageTable[[#This Row],[Time]],"mm-dd")</f>
        <v>02-24</v>
      </c>
      <c r="H3301" s="36" t="b" cm="1">
        <f t="array" ref="H3301">OR(WEEKDAY(UsageTable[[#This Row],[Time]])={1,7},NOT(ISERROR(VLOOKUP(DATE(YEAR(UsageTable[[#This Row],[Time]]),MONTH(UsageTable[[#This Row],[Time]]),DAY(UsageTable[[#This Row],[Time]])),Holidays[Date],1,FALSE()))))</f>
        <v>0</v>
      </c>
      <c r="I33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2.35</v>
      </c>
    </row>
    <row r="3302" spans="2:11" x14ac:dyDescent="0.3">
      <c r="B3302" s="29">
        <v>44251</v>
      </c>
      <c r="C3302" s="34">
        <v>44251.333333333336</v>
      </c>
      <c r="D3302" s="31">
        <v>2.29</v>
      </c>
      <c r="E3302" s="15"/>
      <c r="F3302" s="15"/>
      <c r="G3302" s="36" t="str">
        <f>TEXT(UsageTable[[#This Row],[Time]],"mm-dd")</f>
        <v>02-24</v>
      </c>
      <c r="H3302" s="36" t="b" cm="1">
        <f t="array" ref="H3302">OR(WEEKDAY(UsageTable[[#This Row],[Time]])={1,7},NOT(ISERROR(VLOOKUP(DATE(YEAR(UsageTable[[#This Row],[Time]]),MONTH(UsageTable[[#This Row],[Time]]),DAY(UsageTable[[#This Row],[Time]])),Holidays[Date],1,FALSE()))))</f>
        <v>0</v>
      </c>
      <c r="I33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3303" spans="2:11" x14ac:dyDescent="0.3">
      <c r="B3303" s="26">
        <v>44251</v>
      </c>
      <c r="C3303" s="33">
        <v>44251.375</v>
      </c>
      <c r="D3303" s="28">
        <v>2.36</v>
      </c>
      <c r="E3303" s="15"/>
      <c r="F3303" s="15"/>
      <c r="G3303" s="36" t="str">
        <f>TEXT(UsageTable[[#This Row],[Time]],"mm-dd")</f>
        <v>02-24</v>
      </c>
      <c r="H3303" s="36" t="b" cm="1">
        <f t="array" ref="H3303">OR(WEEKDAY(UsageTable[[#This Row],[Time]])={1,7},NOT(ISERROR(VLOOKUP(DATE(YEAR(UsageTable[[#This Row],[Time]]),MONTH(UsageTable[[#This Row],[Time]]),DAY(UsageTable[[#This Row],[Time]])),Holidays[Date],1,FALSE()))))</f>
        <v>0</v>
      </c>
      <c r="I33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2.36</v>
      </c>
    </row>
    <row r="3304" spans="2:11" x14ac:dyDescent="0.3">
      <c r="B3304" s="29">
        <v>44251</v>
      </c>
      <c r="C3304" s="34">
        <v>44251.416666666664</v>
      </c>
      <c r="D3304" s="31">
        <v>3</v>
      </c>
      <c r="E3304" s="15"/>
      <c r="F3304" s="15"/>
      <c r="G3304" s="36" t="str">
        <f>TEXT(UsageTable[[#This Row],[Time]],"mm-dd")</f>
        <v>02-24</v>
      </c>
      <c r="H3304" s="36" t="b" cm="1">
        <f t="array" ref="H3304">OR(WEEKDAY(UsageTable[[#This Row],[Time]])={1,7},NOT(ISERROR(VLOOKUP(DATE(YEAR(UsageTable[[#This Row],[Time]]),MONTH(UsageTable[[#This Row],[Time]]),DAY(UsageTable[[#This Row],[Time]])),Holidays[Date],1,FALSE()))))</f>
        <v>0</v>
      </c>
      <c r="I33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v>
      </c>
    </row>
    <row r="3305" spans="2:11" x14ac:dyDescent="0.3">
      <c r="B3305" s="26">
        <v>44251</v>
      </c>
      <c r="C3305" s="33">
        <v>44251.458333333336</v>
      </c>
      <c r="D3305" s="28">
        <v>1.0900000000000001</v>
      </c>
      <c r="E3305" s="15"/>
      <c r="F3305" s="15"/>
      <c r="G3305" s="36" t="str">
        <f>TEXT(UsageTable[[#This Row],[Time]],"mm-dd")</f>
        <v>02-24</v>
      </c>
      <c r="H3305" s="36" t="b" cm="1">
        <f t="array" ref="H3305">OR(WEEKDAY(UsageTable[[#This Row],[Time]])={1,7},NOT(ISERROR(VLOOKUP(DATE(YEAR(UsageTable[[#This Row],[Time]]),MONTH(UsageTable[[#This Row],[Time]]),DAY(UsageTable[[#This Row],[Time]])),Holidays[Date],1,FALSE()))))</f>
        <v>0</v>
      </c>
      <c r="I33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1.0900000000000001</v>
      </c>
      <c r="K33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6" spans="2:11" x14ac:dyDescent="0.3">
      <c r="B3306" s="29">
        <v>44251</v>
      </c>
      <c r="C3306" s="34">
        <v>44251.5</v>
      </c>
      <c r="D3306" s="31">
        <v>3.56</v>
      </c>
      <c r="E3306" s="15"/>
      <c r="F3306" s="15"/>
      <c r="G3306" s="36" t="str">
        <f>TEXT(UsageTable[[#This Row],[Time]],"mm-dd")</f>
        <v>02-24</v>
      </c>
      <c r="H3306" s="36" t="b" cm="1">
        <f t="array" ref="H3306">OR(WEEKDAY(UsageTable[[#This Row],[Time]])={1,7},NOT(ISERROR(VLOOKUP(DATE(YEAR(UsageTable[[#This Row],[Time]]),MONTH(UsageTable[[#This Row],[Time]]),DAY(UsageTable[[#This Row],[Time]])),Holidays[Date],1,FALSE()))))</f>
        <v>0</v>
      </c>
      <c r="I33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3.56</v>
      </c>
      <c r="K33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7" spans="2:11" x14ac:dyDescent="0.3">
      <c r="B3307" s="26">
        <v>44251</v>
      </c>
      <c r="C3307" s="33">
        <v>44251.541666666664</v>
      </c>
      <c r="D3307" s="28">
        <v>2.0499999999999998</v>
      </c>
      <c r="E3307" s="15"/>
      <c r="F3307" s="15"/>
      <c r="G3307" s="36" t="str">
        <f>TEXT(UsageTable[[#This Row],[Time]],"mm-dd")</f>
        <v>02-24</v>
      </c>
      <c r="H3307" s="36" t="b" cm="1">
        <f t="array" ref="H3307">OR(WEEKDAY(UsageTable[[#This Row],[Time]])={1,7},NOT(ISERROR(VLOOKUP(DATE(YEAR(UsageTable[[#This Row],[Time]]),MONTH(UsageTable[[#This Row],[Time]]),DAY(UsageTable[[#This Row],[Time]])),Holidays[Date],1,FALSE()))))</f>
        <v>0</v>
      </c>
      <c r="I33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2.0499999999999998</v>
      </c>
      <c r="K33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8" spans="2:11" x14ac:dyDescent="0.3">
      <c r="B3308" s="29">
        <v>44251</v>
      </c>
      <c r="C3308" s="34">
        <v>44251.583333333336</v>
      </c>
      <c r="D3308" s="31">
        <v>0.51</v>
      </c>
      <c r="E3308" s="15"/>
      <c r="F3308" s="15"/>
      <c r="G3308" s="36" t="str">
        <f>TEXT(UsageTable[[#This Row],[Time]],"mm-dd")</f>
        <v>02-24</v>
      </c>
      <c r="H3308" s="36" t="b" cm="1">
        <f t="array" ref="H3308">OR(WEEKDAY(UsageTable[[#This Row],[Time]])={1,7},NOT(ISERROR(VLOOKUP(DATE(YEAR(UsageTable[[#This Row],[Time]]),MONTH(UsageTable[[#This Row],[Time]]),DAY(UsageTable[[#This Row],[Time]])),Holidays[Date],1,FALSE()))))</f>
        <v>0</v>
      </c>
      <c r="I33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0.51</v>
      </c>
      <c r="K33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09" spans="2:11" x14ac:dyDescent="0.3">
      <c r="B3309" s="26">
        <v>44251</v>
      </c>
      <c r="C3309" s="33">
        <v>44251.625</v>
      </c>
      <c r="D3309" s="28">
        <v>1.64</v>
      </c>
      <c r="E3309" s="15"/>
      <c r="F3309" s="15"/>
      <c r="G3309" s="36" t="str">
        <f>TEXT(UsageTable[[#This Row],[Time]],"mm-dd")</f>
        <v>02-24</v>
      </c>
      <c r="H3309" s="36" t="b" cm="1">
        <f t="array" ref="H3309">OR(WEEKDAY(UsageTable[[#This Row],[Time]])={1,7},NOT(ISERROR(VLOOKUP(DATE(YEAR(UsageTable[[#This Row],[Time]]),MONTH(UsageTable[[#This Row],[Time]]),DAY(UsageTable[[#This Row],[Time]])),Holidays[Date],1,FALSE()))))</f>
        <v>0</v>
      </c>
      <c r="I33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1.64</v>
      </c>
      <c r="K33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0" spans="2:11" x14ac:dyDescent="0.3">
      <c r="B3310" s="29">
        <v>44251</v>
      </c>
      <c r="C3310" s="34">
        <v>44251.666666666664</v>
      </c>
      <c r="D3310" s="31">
        <v>1.55</v>
      </c>
      <c r="E3310" s="15"/>
      <c r="F3310" s="15"/>
      <c r="G3310" s="36" t="str">
        <f>TEXT(UsageTable[[#This Row],[Time]],"mm-dd")</f>
        <v>02-24</v>
      </c>
      <c r="H3310" s="36" t="b" cm="1">
        <f t="array" ref="H3310">OR(WEEKDAY(UsageTable[[#This Row],[Time]])={1,7},NOT(ISERROR(VLOOKUP(DATE(YEAR(UsageTable[[#This Row],[Time]]),MONTH(UsageTable[[#This Row],[Time]]),DAY(UsageTable[[#This Row],[Time]])),Holidays[Date],1,FALSE()))))</f>
        <v>0</v>
      </c>
      <c r="I33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1.55</v>
      </c>
      <c r="K33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1" spans="2:11" x14ac:dyDescent="0.3">
      <c r="B3311" s="26">
        <v>44251</v>
      </c>
      <c r="C3311" s="33">
        <v>44251.708333333336</v>
      </c>
      <c r="D3311" s="28">
        <v>1.77</v>
      </c>
      <c r="E3311" s="15"/>
      <c r="F3311" s="15"/>
      <c r="G3311" s="36" t="str">
        <f>TEXT(UsageTable[[#This Row],[Time]],"mm-dd")</f>
        <v>02-24</v>
      </c>
      <c r="H3311" s="36" t="b" cm="1">
        <f t="array" ref="H3311">OR(WEEKDAY(UsageTable[[#This Row],[Time]])={1,7},NOT(ISERROR(VLOOKUP(DATE(YEAR(UsageTable[[#This Row],[Time]]),MONTH(UsageTable[[#This Row],[Time]]),DAY(UsageTable[[#This Row],[Time]])),Holidays[Date],1,FALSE()))))</f>
        <v>0</v>
      </c>
      <c r="I33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3312" spans="2:11" x14ac:dyDescent="0.3">
      <c r="B3312" s="29">
        <v>44251</v>
      </c>
      <c r="C3312" s="34">
        <v>44251.75</v>
      </c>
      <c r="D3312" s="31">
        <v>1.55</v>
      </c>
      <c r="E3312" s="15"/>
      <c r="F3312" s="15"/>
      <c r="G3312" s="36" t="str">
        <f>TEXT(UsageTable[[#This Row],[Time]],"mm-dd")</f>
        <v>02-24</v>
      </c>
      <c r="H3312" s="36" t="b" cm="1">
        <f t="array" ref="H3312">OR(WEEKDAY(UsageTable[[#This Row],[Time]])={1,7},NOT(ISERROR(VLOOKUP(DATE(YEAR(UsageTable[[#This Row],[Time]]),MONTH(UsageTable[[#This Row],[Time]]),DAY(UsageTable[[#This Row],[Time]])),Holidays[Date],1,FALSE()))))</f>
        <v>0</v>
      </c>
      <c r="I33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1.55</v>
      </c>
    </row>
    <row r="3313" spans="2:11" x14ac:dyDescent="0.3">
      <c r="B3313" s="26">
        <v>44251</v>
      </c>
      <c r="C3313" s="33">
        <v>44251.791666666664</v>
      </c>
      <c r="D3313" s="28">
        <v>1.44</v>
      </c>
      <c r="E3313" s="15"/>
      <c r="F3313" s="15"/>
      <c r="G3313" s="36" t="str">
        <f>TEXT(UsageTable[[#This Row],[Time]],"mm-dd")</f>
        <v>02-24</v>
      </c>
      <c r="H3313" s="36" t="b" cm="1">
        <f t="array" ref="H3313">OR(WEEKDAY(UsageTable[[#This Row],[Time]])={1,7},NOT(ISERROR(VLOOKUP(DATE(YEAR(UsageTable[[#This Row],[Time]]),MONTH(UsageTable[[#This Row],[Time]]),DAY(UsageTable[[#This Row],[Time]])),Holidays[Date],1,FALSE()))))</f>
        <v>0</v>
      </c>
      <c r="I33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3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4" spans="2:11" x14ac:dyDescent="0.3">
      <c r="B3314" s="29">
        <v>44251</v>
      </c>
      <c r="C3314" s="34">
        <v>44251.833333333336</v>
      </c>
      <c r="D3314" s="31">
        <v>1.52</v>
      </c>
      <c r="E3314" s="15"/>
      <c r="F3314" s="15"/>
      <c r="G3314" s="36" t="str">
        <f>TEXT(UsageTable[[#This Row],[Time]],"mm-dd")</f>
        <v>02-24</v>
      </c>
      <c r="H3314" s="36" t="b" cm="1">
        <f t="array" ref="H3314">OR(WEEKDAY(UsageTable[[#This Row],[Time]])={1,7},NOT(ISERROR(VLOOKUP(DATE(YEAR(UsageTable[[#This Row],[Time]]),MONTH(UsageTable[[#This Row],[Time]]),DAY(UsageTable[[#This Row],[Time]])),Holidays[Date],1,FALSE()))))</f>
        <v>0</v>
      </c>
      <c r="I33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3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5" spans="2:11" x14ac:dyDescent="0.3">
      <c r="B3315" s="26">
        <v>44251</v>
      </c>
      <c r="C3315" s="33">
        <v>44251.875</v>
      </c>
      <c r="D3315" s="28">
        <v>0.56999999999999995</v>
      </c>
      <c r="E3315" s="15"/>
      <c r="F3315" s="15"/>
      <c r="G3315" s="36" t="str">
        <f>TEXT(UsageTable[[#This Row],[Time]],"mm-dd")</f>
        <v>02-24</v>
      </c>
      <c r="H3315" s="36" t="b" cm="1">
        <f t="array" ref="H3315">OR(WEEKDAY(UsageTable[[#This Row],[Time]])={1,7},NOT(ISERROR(VLOOKUP(DATE(YEAR(UsageTable[[#This Row],[Time]]),MONTH(UsageTable[[#This Row],[Time]]),DAY(UsageTable[[#This Row],[Time]])),Holidays[Date],1,FALSE()))))</f>
        <v>0</v>
      </c>
      <c r="I33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33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6" spans="2:11" x14ac:dyDescent="0.3">
      <c r="B3316" s="29">
        <v>44251</v>
      </c>
      <c r="C3316" s="34">
        <v>44251.916666666664</v>
      </c>
      <c r="D3316" s="31">
        <v>0.9</v>
      </c>
      <c r="E3316" s="15"/>
      <c r="F3316" s="15"/>
      <c r="G3316" s="36" t="str">
        <f>TEXT(UsageTable[[#This Row],[Time]],"mm-dd")</f>
        <v>02-24</v>
      </c>
      <c r="H3316" s="36" t="b" cm="1">
        <f t="array" ref="H3316">OR(WEEKDAY(UsageTable[[#This Row],[Time]])={1,7},NOT(ISERROR(VLOOKUP(DATE(YEAR(UsageTable[[#This Row],[Time]]),MONTH(UsageTable[[#This Row],[Time]]),DAY(UsageTable[[#This Row],[Time]])),Holidays[Date],1,FALSE()))))</f>
        <v>0</v>
      </c>
      <c r="I33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33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7" spans="2:11" x14ac:dyDescent="0.3">
      <c r="B3317" s="26">
        <v>44251</v>
      </c>
      <c r="C3317" s="33">
        <v>44251.958333333336</v>
      </c>
      <c r="D3317" s="28">
        <v>0.45</v>
      </c>
      <c r="E3317" s="15"/>
      <c r="F3317" s="15"/>
      <c r="G3317" s="36" t="str">
        <f>TEXT(UsageTable[[#This Row],[Time]],"mm-dd")</f>
        <v>02-24</v>
      </c>
      <c r="H3317" s="36" t="b" cm="1">
        <f t="array" ref="H3317">OR(WEEKDAY(UsageTable[[#This Row],[Time]])={1,7},NOT(ISERROR(VLOOKUP(DATE(YEAR(UsageTable[[#This Row],[Time]]),MONTH(UsageTable[[#This Row],[Time]]),DAY(UsageTable[[#This Row],[Time]])),Holidays[Date],1,FALSE()))))</f>
        <v>0</v>
      </c>
      <c r="I33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33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8" spans="2:11" x14ac:dyDescent="0.3">
      <c r="B3318" s="14">
        <v>44252</v>
      </c>
      <c r="C3318" s="61">
        <v>44252</v>
      </c>
      <c r="D3318" s="17">
        <v>1.06</v>
      </c>
      <c r="E3318" s="15"/>
      <c r="F3318" s="15"/>
      <c r="G3318" s="36" t="str">
        <f>TEXT(UsageTable[[#This Row],[Time]],"mm-dd")</f>
        <v>02-25</v>
      </c>
      <c r="H3318" s="36" t="b" cm="1">
        <f t="array" ref="H3318">OR(WEEKDAY(UsageTable[[#This Row],[Time]])={1,7},NOT(ISERROR(VLOOKUP(DATE(YEAR(UsageTable[[#This Row],[Time]]),MONTH(UsageTable[[#This Row],[Time]]),DAY(UsageTable[[#This Row],[Time]])),Holidays[Date],1,FALSE()))))</f>
        <v>0</v>
      </c>
      <c r="I33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3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19" spans="2:11" x14ac:dyDescent="0.3">
      <c r="B3319" s="14">
        <v>44252</v>
      </c>
      <c r="C3319" s="61">
        <v>44252.041666666664</v>
      </c>
      <c r="D3319" s="17">
        <v>0.46</v>
      </c>
      <c r="E3319" s="15"/>
      <c r="F3319" s="15"/>
      <c r="G3319" s="36" t="str">
        <f>TEXT(UsageTable[[#This Row],[Time]],"mm-dd")</f>
        <v>02-25</v>
      </c>
      <c r="H3319" s="36" t="b" cm="1">
        <f t="array" ref="H3319">OR(WEEKDAY(UsageTable[[#This Row],[Time]])={1,7},NOT(ISERROR(VLOOKUP(DATE(YEAR(UsageTable[[#This Row],[Time]]),MONTH(UsageTable[[#This Row],[Time]]),DAY(UsageTable[[#This Row],[Time]])),Holidays[Date],1,FALSE()))))</f>
        <v>0</v>
      </c>
      <c r="I33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0.46</v>
      </c>
      <c r="J33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0" spans="2:11" x14ac:dyDescent="0.3">
      <c r="B3320" s="14">
        <v>44252</v>
      </c>
      <c r="C3320" s="61">
        <v>44252.083333333336</v>
      </c>
      <c r="D3320" s="17">
        <v>1.63</v>
      </c>
      <c r="E3320" s="15"/>
      <c r="F3320" s="15"/>
      <c r="G3320" s="36" t="str">
        <f>TEXT(UsageTable[[#This Row],[Time]],"mm-dd")</f>
        <v>02-25</v>
      </c>
      <c r="H3320" s="36" t="b" cm="1">
        <f t="array" ref="H3320">OR(WEEKDAY(UsageTable[[#This Row],[Time]])={1,7},NOT(ISERROR(VLOOKUP(DATE(YEAR(UsageTable[[#This Row],[Time]]),MONTH(UsageTable[[#This Row],[Time]]),DAY(UsageTable[[#This Row],[Time]])),Holidays[Date],1,FALSE()))))</f>
        <v>0</v>
      </c>
      <c r="I33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1.63</v>
      </c>
      <c r="J33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1" spans="2:11" x14ac:dyDescent="0.3">
      <c r="B3321" s="14">
        <v>44252</v>
      </c>
      <c r="C3321" s="61">
        <v>44252.125</v>
      </c>
      <c r="D3321" s="17">
        <v>4.88</v>
      </c>
      <c r="E3321" s="15"/>
      <c r="F3321" s="15"/>
      <c r="G3321" s="36" t="str">
        <f>TEXT(UsageTable[[#This Row],[Time]],"mm-dd")</f>
        <v>02-25</v>
      </c>
      <c r="H3321" s="36" t="b" cm="1">
        <f t="array" ref="H3321">OR(WEEKDAY(UsageTable[[#This Row],[Time]])={1,7},NOT(ISERROR(VLOOKUP(DATE(YEAR(UsageTable[[#This Row],[Time]]),MONTH(UsageTable[[#This Row],[Time]]),DAY(UsageTable[[#This Row],[Time]])),Holidays[Date],1,FALSE()))))</f>
        <v>0</v>
      </c>
      <c r="I33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4.88</v>
      </c>
      <c r="J33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2" spans="2:11" x14ac:dyDescent="0.3">
      <c r="B3322" s="14">
        <v>44252</v>
      </c>
      <c r="C3322" s="61">
        <v>44252.166666666664</v>
      </c>
      <c r="D3322" s="17">
        <v>1.34</v>
      </c>
      <c r="E3322" s="15"/>
      <c r="F3322" s="15"/>
      <c r="G3322" s="36" t="str">
        <f>TEXT(UsageTable[[#This Row],[Time]],"mm-dd")</f>
        <v>02-25</v>
      </c>
      <c r="H3322" s="36" t="b" cm="1">
        <f t="array" ref="H3322">OR(WEEKDAY(UsageTable[[#This Row],[Time]])={1,7},NOT(ISERROR(VLOOKUP(DATE(YEAR(UsageTable[[#This Row],[Time]]),MONTH(UsageTable[[#This Row],[Time]]),DAY(UsageTable[[#This Row],[Time]])),Holidays[Date],1,FALSE()))))</f>
        <v>0</v>
      </c>
      <c r="I33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1.34</v>
      </c>
      <c r="J33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3" spans="2:11" x14ac:dyDescent="0.3">
      <c r="B3323" s="14">
        <v>44252</v>
      </c>
      <c r="C3323" s="61">
        <v>44252.208333333336</v>
      </c>
      <c r="D3323" s="17">
        <v>0.37</v>
      </c>
      <c r="E3323" s="15"/>
      <c r="F3323" s="15"/>
      <c r="G3323" s="36" t="str">
        <f>TEXT(UsageTable[[#This Row],[Time]],"mm-dd")</f>
        <v>02-25</v>
      </c>
      <c r="H3323" s="36" t="b" cm="1">
        <f t="array" ref="H3323">OR(WEEKDAY(UsageTable[[#This Row],[Time]])={1,7},NOT(ISERROR(VLOOKUP(DATE(YEAR(UsageTable[[#This Row],[Time]]),MONTH(UsageTable[[#This Row],[Time]]),DAY(UsageTable[[#This Row],[Time]])),Holidays[Date],1,FALSE()))))</f>
        <v>0</v>
      </c>
      <c r="I33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3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4" spans="2:11" x14ac:dyDescent="0.3">
      <c r="B3324" s="14">
        <v>44252</v>
      </c>
      <c r="C3324" s="61">
        <v>44252.25</v>
      </c>
      <c r="D3324" s="17">
        <v>1.6</v>
      </c>
      <c r="E3324" s="15"/>
      <c r="F3324" s="15"/>
      <c r="G3324" s="36" t="str">
        <f>TEXT(UsageTable[[#This Row],[Time]],"mm-dd")</f>
        <v>02-25</v>
      </c>
      <c r="H3324" s="36" t="b" cm="1">
        <f t="array" ref="H3324">OR(WEEKDAY(UsageTable[[#This Row],[Time]])={1,7},NOT(ISERROR(VLOOKUP(DATE(YEAR(UsageTable[[#This Row],[Time]]),MONTH(UsageTable[[#This Row],[Time]]),DAY(UsageTable[[#This Row],[Time]])),Holidays[Date],1,FALSE()))))</f>
        <v>0</v>
      </c>
      <c r="I33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v>
      </c>
      <c r="J33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25" spans="2:11" x14ac:dyDescent="0.3">
      <c r="B3325" s="14">
        <v>44252</v>
      </c>
      <c r="C3325" s="61">
        <v>44252.291666666664</v>
      </c>
      <c r="D3325" s="17">
        <v>2.76</v>
      </c>
      <c r="E3325" s="15"/>
      <c r="F3325" s="15"/>
      <c r="G3325" s="36" t="str">
        <f>TEXT(UsageTable[[#This Row],[Time]],"mm-dd")</f>
        <v>02-25</v>
      </c>
      <c r="H3325" s="36" t="b" cm="1">
        <f t="array" ref="H3325">OR(WEEKDAY(UsageTable[[#This Row],[Time]])={1,7},NOT(ISERROR(VLOOKUP(DATE(YEAR(UsageTable[[#This Row],[Time]]),MONTH(UsageTable[[#This Row],[Time]]),DAY(UsageTable[[#This Row],[Time]])),Holidays[Date],1,FALSE()))))</f>
        <v>0</v>
      </c>
      <c r="I33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2.76</v>
      </c>
    </row>
    <row r="3326" spans="2:11" x14ac:dyDescent="0.3">
      <c r="B3326" s="14">
        <v>44252</v>
      </c>
      <c r="C3326" s="61">
        <v>44252.333333333336</v>
      </c>
      <c r="D3326" s="17">
        <v>2.1</v>
      </c>
      <c r="E3326" s="15"/>
      <c r="F3326" s="15"/>
      <c r="G3326" s="36" t="str">
        <f>TEXT(UsageTable[[#This Row],[Time]],"mm-dd")</f>
        <v>02-25</v>
      </c>
      <c r="H3326" s="36" t="b" cm="1">
        <f t="array" ref="H3326">OR(WEEKDAY(UsageTable[[#This Row],[Time]])={1,7},NOT(ISERROR(VLOOKUP(DATE(YEAR(UsageTable[[#This Row],[Time]]),MONTH(UsageTable[[#This Row],[Time]]),DAY(UsageTable[[#This Row],[Time]])),Holidays[Date],1,FALSE()))))</f>
        <v>0</v>
      </c>
      <c r="I33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v>
      </c>
    </row>
    <row r="3327" spans="2:11" x14ac:dyDescent="0.3">
      <c r="B3327" s="14">
        <v>44252</v>
      </c>
      <c r="C3327" s="61">
        <v>44252.375</v>
      </c>
      <c r="D3327" s="17">
        <v>4.2</v>
      </c>
      <c r="E3327" s="15"/>
      <c r="F3327" s="15"/>
      <c r="G3327" s="36" t="str">
        <f>TEXT(UsageTable[[#This Row],[Time]],"mm-dd")</f>
        <v>02-25</v>
      </c>
      <c r="H3327" s="36" t="b" cm="1">
        <f t="array" ref="H3327">OR(WEEKDAY(UsageTable[[#This Row],[Time]])={1,7},NOT(ISERROR(VLOOKUP(DATE(YEAR(UsageTable[[#This Row],[Time]]),MONTH(UsageTable[[#This Row],[Time]]),DAY(UsageTable[[#This Row],[Time]])),Holidays[Date],1,FALSE()))))</f>
        <v>0</v>
      </c>
      <c r="I33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4.2</v>
      </c>
    </row>
    <row r="3328" spans="2:11" x14ac:dyDescent="0.3">
      <c r="B3328" s="14">
        <v>44252</v>
      </c>
      <c r="C3328" s="61">
        <v>44252.416666666664</v>
      </c>
      <c r="D3328" s="17">
        <v>3.41</v>
      </c>
      <c r="E3328" s="15"/>
      <c r="F3328" s="15"/>
      <c r="G3328" s="36" t="str">
        <f>TEXT(UsageTable[[#This Row],[Time]],"mm-dd")</f>
        <v>02-25</v>
      </c>
      <c r="H3328" s="36" t="b" cm="1">
        <f t="array" ref="H3328">OR(WEEKDAY(UsageTable[[#This Row],[Time]])={1,7},NOT(ISERROR(VLOOKUP(DATE(YEAR(UsageTable[[#This Row],[Time]]),MONTH(UsageTable[[#This Row],[Time]]),DAY(UsageTable[[#This Row],[Time]])),Holidays[Date],1,FALSE()))))</f>
        <v>0</v>
      </c>
      <c r="I33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3.41</v>
      </c>
    </row>
    <row r="3329" spans="2:11" x14ac:dyDescent="0.3">
      <c r="B3329" s="14">
        <v>44252</v>
      </c>
      <c r="C3329" s="61">
        <v>44252.458333333336</v>
      </c>
      <c r="D3329" s="17">
        <v>1.95</v>
      </c>
      <c r="E3329" s="15"/>
      <c r="F3329" s="15"/>
      <c r="G3329" s="36" t="str">
        <f>TEXT(UsageTable[[#This Row],[Time]],"mm-dd")</f>
        <v>02-25</v>
      </c>
      <c r="H3329" s="36" t="b" cm="1">
        <f t="array" ref="H3329">OR(WEEKDAY(UsageTable[[#This Row],[Time]])={1,7},NOT(ISERROR(VLOOKUP(DATE(YEAR(UsageTable[[#This Row],[Time]]),MONTH(UsageTable[[#This Row],[Time]]),DAY(UsageTable[[#This Row],[Time]])),Holidays[Date],1,FALSE()))))</f>
        <v>0</v>
      </c>
      <c r="I33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1.95</v>
      </c>
      <c r="K33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0" spans="2:11" x14ac:dyDescent="0.3">
      <c r="B3330" s="14">
        <v>44252</v>
      </c>
      <c r="C3330" s="61">
        <v>44252.5</v>
      </c>
      <c r="D3330" s="17">
        <v>1.57</v>
      </c>
      <c r="E3330" s="15"/>
      <c r="F3330" s="15"/>
      <c r="G3330" s="36" t="str">
        <f>TEXT(UsageTable[[#This Row],[Time]],"mm-dd")</f>
        <v>02-25</v>
      </c>
      <c r="H3330" s="36" t="b" cm="1">
        <f t="array" ref="H3330">OR(WEEKDAY(UsageTable[[#This Row],[Time]])={1,7},NOT(ISERROR(VLOOKUP(DATE(YEAR(UsageTable[[#This Row],[Time]]),MONTH(UsageTable[[#This Row],[Time]]),DAY(UsageTable[[#This Row],[Time]])),Holidays[Date],1,FALSE()))))</f>
        <v>0</v>
      </c>
      <c r="I33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33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1" spans="2:11" x14ac:dyDescent="0.3">
      <c r="B3331" s="14">
        <v>44252</v>
      </c>
      <c r="C3331" s="61">
        <v>44252.541666666664</v>
      </c>
      <c r="D3331" s="17">
        <v>1.89</v>
      </c>
      <c r="E3331" s="15"/>
      <c r="F3331" s="15"/>
      <c r="G3331" s="36" t="str">
        <f>TEXT(UsageTable[[#This Row],[Time]],"mm-dd")</f>
        <v>02-25</v>
      </c>
      <c r="H3331" s="36" t="b" cm="1">
        <f t="array" ref="H3331">OR(WEEKDAY(UsageTable[[#This Row],[Time]])={1,7},NOT(ISERROR(VLOOKUP(DATE(YEAR(UsageTable[[#This Row],[Time]]),MONTH(UsageTable[[#This Row],[Time]]),DAY(UsageTable[[#This Row],[Time]])),Holidays[Date],1,FALSE()))))</f>
        <v>0</v>
      </c>
      <c r="I33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1.89</v>
      </c>
      <c r="K33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2" spans="2:11" x14ac:dyDescent="0.3">
      <c r="B3332" s="14">
        <v>44252</v>
      </c>
      <c r="C3332" s="61">
        <v>44252.583333333336</v>
      </c>
      <c r="D3332" s="17">
        <v>1.44</v>
      </c>
      <c r="E3332" s="15"/>
      <c r="F3332" s="15"/>
      <c r="G3332" s="36" t="str">
        <f>TEXT(UsageTable[[#This Row],[Time]],"mm-dd")</f>
        <v>02-25</v>
      </c>
      <c r="H3332" s="36" t="b" cm="1">
        <f t="array" ref="H3332">OR(WEEKDAY(UsageTable[[#This Row],[Time]])={1,7},NOT(ISERROR(VLOOKUP(DATE(YEAR(UsageTable[[#This Row],[Time]]),MONTH(UsageTable[[#This Row],[Time]]),DAY(UsageTable[[#This Row],[Time]])),Holidays[Date],1,FALSE()))))</f>
        <v>0</v>
      </c>
      <c r="I33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1.44</v>
      </c>
      <c r="K33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3" spans="2:11" x14ac:dyDescent="0.3">
      <c r="B3333" s="14">
        <v>44252</v>
      </c>
      <c r="C3333" s="61">
        <v>44252.625</v>
      </c>
      <c r="D3333" s="17">
        <v>2.16</v>
      </c>
      <c r="E3333" s="15"/>
      <c r="F3333" s="15"/>
      <c r="G3333" s="36" t="str">
        <f>TEXT(UsageTable[[#This Row],[Time]],"mm-dd")</f>
        <v>02-25</v>
      </c>
      <c r="H3333" s="36" t="b" cm="1">
        <f t="array" ref="H3333">OR(WEEKDAY(UsageTable[[#This Row],[Time]])={1,7},NOT(ISERROR(VLOOKUP(DATE(YEAR(UsageTable[[#This Row],[Time]]),MONTH(UsageTable[[#This Row],[Time]]),DAY(UsageTable[[#This Row],[Time]])),Holidays[Date],1,FALSE()))))</f>
        <v>0</v>
      </c>
      <c r="I33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2.16</v>
      </c>
      <c r="K33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4" spans="2:11" x14ac:dyDescent="0.3">
      <c r="B3334" s="14">
        <v>44252</v>
      </c>
      <c r="C3334" s="61">
        <v>44252.666666666664</v>
      </c>
      <c r="D3334" s="17">
        <v>2.33</v>
      </c>
      <c r="E3334" s="15"/>
      <c r="F3334" s="15"/>
      <c r="G3334" s="36" t="str">
        <f>TEXT(UsageTable[[#This Row],[Time]],"mm-dd")</f>
        <v>02-25</v>
      </c>
      <c r="H3334" s="36" t="b" cm="1">
        <f t="array" ref="H3334">OR(WEEKDAY(UsageTable[[#This Row],[Time]])={1,7},NOT(ISERROR(VLOOKUP(DATE(YEAR(UsageTable[[#This Row],[Time]]),MONTH(UsageTable[[#This Row],[Time]]),DAY(UsageTable[[#This Row],[Time]])),Holidays[Date],1,FALSE()))))</f>
        <v>0</v>
      </c>
      <c r="I33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2.33</v>
      </c>
      <c r="K33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5" spans="2:11" x14ac:dyDescent="0.3">
      <c r="B3335" s="14">
        <v>44252</v>
      </c>
      <c r="C3335" s="61">
        <v>44252.708333333336</v>
      </c>
      <c r="D3335" s="17">
        <v>2.38</v>
      </c>
      <c r="E3335" s="15"/>
      <c r="F3335" s="15"/>
      <c r="G3335" s="36" t="str">
        <f>TEXT(UsageTable[[#This Row],[Time]],"mm-dd")</f>
        <v>02-25</v>
      </c>
      <c r="H3335" s="36" t="b" cm="1">
        <f t="array" ref="H3335">OR(WEEKDAY(UsageTable[[#This Row],[Time]])={1,7},NOT(ISERROR(VLOOKUP(DATE(YEAR(UsageTable[[#This Row],[Time]]),MONTH(UsageTable[[#This Row],[Time]]),DAY(UsageTable[[#This Row],[Time]])),Holidays[Date],1,FALSE()))))</f>
        <v>0</v>
      </c>
      <c r="I33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2.38</v>
      </c>
    </row>
    <row r="3336" spans="2:11" x14ac:dyDescent="0.3">
      <c r="B3336" s="14">
        <v>44252</v>
      </c>
      <c r="C3336" s="61">
        <v>44252.75</v>
      </c>
      <c r="D3336" s="17">
        <v>1.8</v>
      </c>
      <c r="E3336" s="15"/>
      <c r="F3336" s="15"/>
      <c r="G3336" s="36" t="str">
        <f>TEXT(UsageTable[[#This Row],[Time]],"mm-dd")</f>
        <v>02-25</v>
      </c>
      <c r="H3336" s="36" t="b" cm="1">
        <f t="array" ref="H3336">OR(WEEKDAY(UsageTable[[#This Row],[Time]])={1,7},NOT(ISERROR(VLOOKUP(DATE(YEAR(UsageTable[[#This Row],[Time]]),MONTH(UsageTable[[#This Row],[Time]]),DAY(UsageTable[[#This Row],[Time]])),Holidays[Date],1,FALSE()))))</f>
        <v>0</v>
      </c>
      <c r="I33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3337" spans="2:11" x14ac:dyDescent="0.3">
      <c r="B3337" s="14">
        <v>44252</v>
      </c>
      <c r="C3337" s="61">
        <v>44252.791666666664</v>
      </c>
      <c r="D3337" s="17">
        <v>1.58</v>
      </c>
      <c r="E3337" s="15"/>
      <c r="F3337" s="15"/>
      <c r="G3337" s="36" t="str">
        <f>TEXT(UsageTable[[#This Row],[Time]],"mm-dd")</f>
        <v>02-25</v>
      </c>
      <c r="H3337" s="36" t="b" cm="1">
        <f t="array" ref="H3337">OR(WEEKDAY(UsageTable[[#This Row],[Time]])={1,7},NOT(ISERROR(VLOOKUP(DATE(YEAR(UsageTable[[#This Row],[Time]]),MONTH(UsageTable[[#This Row],[Time]]),DAY(UsageTable[[#This Row],[Time]])),Holidays[Date],1,FALSE()))))</f>
        <v>0</v>
      </c>
      <c r="I33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33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8" spans="2:11" x14ac:dyDescent="0.3">
      <c r="B3338" s="14">
        <v>44252</v>
      </c>
      <c r="C3338" s="61">
        <v>44252.833333333336</v>
      </c>
      <c r="D3338" s="17">
        <v>1.39</v>
      </c>
      <c r="E3338" s="15"/>
      <c r="F3338" s="15"/>
      <c r="G3338" s="36" t="str">
        <f>TEXT(UsageTable[[#This Row],[Time]],"mm-dd")</f>
        <v>02-25</v>
      </c>
      <c r="H3338" s="36" t="b" cm="1">
        <f t="array" ref="H3338">OR(WEEKDAY(UsageTable[[#This Row],[Time]])={1,7},NOT(ISERROR(VLOOKUP(DATE(YEAR(UsageTable[[#This Row],[Time]]),MONTH(UsageTable[[#This Row],[Time]]),DAY(UsageTable[[#This Row],[Time]])),Holidays[Date],1,FALSE()))))</f>
        <v>0</v>
      </c>
      <c r="I33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33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39" spans="2:11" x14ac:dyDescent="0.3">
      <c r="B3339" s="14">
        <v>44252</v>
      </c>
      <c r="C3339" s="61">
        <v>44252.875</v>
      </c>
      <c r="D3339" s="17">
        <v>2.11</v>
      </c>
      <c r="E3339" s="15"/>
      <c r="F3339" s="15"/>
      <c r="G3339" s="36" t="str">
        <f>TEXT(UsageTable[[#This Row],[Time]],"mm-dd")</f>
        <v>02-25</v>
      </c>
      <c r="H3339" s="36" t="b" cm="1">
        <f t="array" ref="H3339">OR(WEEKDAY(UsageTable[[#This Row],[Time]])={1,7},NOT(ISERROR(VLOOKUP(DATE(YEAR(UsageTable[[#This Row],[Time]]),MONTH(UsageTable[[#This Row],[Time]]),DAY(UsageTable[[#This Row],[Time]])),Holidays[Date],1,FALSE()))))</f>
        <v>0</v>
      </c>
      <c r="I33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33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0" spans="2:11" x14ac:dyDescent="0.3">
      <c r="B3340" s="14">
        <v>44252</v>
      </c>
      <c r="C3340" s="61">
        <v>44252.916666666664</v>
      </c>
      <c r="D3340" s="17">
        <v>1.59</v>
      </c>
      <c r="E3340" s="15"/>
      <c r="F3340" s="15"/>
      <c r="G3340" s="36" t="str">
        <f>TEXT(UsageTable[[#This Row],[Time]],"mm-dd")</f>
        <v>02-25</v>
      </c>
      <c r="H3340" s="36" t="b" cm="1">
        <f t="array" ref="H3340">OR(WEEKDAY(UsageTable[[#This Row],[Time]])={1,7},NOT(ISERROR(VLOOKUP(DATE(YEAR(UsageTable[[#This Row],[Time]]),MONTH(UsageTable[[#This Row],[Time]]),DAY(UsageTable[[#This Row],[Time]])),Holidays[Date],1,FALSE()))))</f>
        <v>0</v>
      </c>
      <c r="I33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33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1" spans="2:11" x14ac:dyDescent="0.3">
      <c r="B3341" s="14">
        <v>44252</v>
      </c>
      <c r="C3341" s="61">
        <v>44252.958333333336</v>
      </c>
      <c r="D3341" s="17">
        <v>4.96</v>
      </c>
      <c r="E3341" s="15"/>
      <c r="F3341" s="15"/>
      <c r="G3341" s="36" t="str">
        <f>TEXT(UsageTable[[#This Row],[Time]],"mm-dd")</f>
        <v>02-25</v>
      </c>
      <c r="H3341" s="36" t="b" cm="1">
        <f t="array" ref="H3341">OR(WEEKDAY(UsageTable[[#This Row],[Time]])={1,7},NOT(ISERROR(VLOOKUP(DATE(YEAR(UsageTable[[#This Row],[Time]]),MONTH(UsageTable[[#This Row],[Time]]),DAY(UsageTable[[#This Row],[Time]])),Holidays[Date],1,FALSE()))))</f>
        <v>0</v>
      </c>
      <c r="I33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4.96</v>
      </c>
      <c r="J33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2" spans="2:11" x14ac:dyDescent="0.3">
      <c r="B3342" s="14">
        <v>44253</v>
      </c>
      <c r="C3342" s="61">
        <v>44253</v>
      </c>
      <c r="D3342" s="17">
        <v>3.23</v>
      </c>
      <c r="E3342" s="15"/>
      <c r="F3342" s="15"/>
      <c r="G3342" s="36" t="str">
        <f>TEXT(UsageTable[[#This Row],[Time]],"mm-dd")</f>
        <v>02-26</v>
      </c>
      <c r="H3342" s="36" t="b" cm="1">
        <f t="array" ref="H3342">OR(WEEKDAY(UsageTable[[#This Row],[Time]])={1,7},NOT(ISERROR(VLOOKUP(DATE(YEAR(UsageTable[[#This Row],[Time]]),MONTH(UsageTable[[#This Row],[Time]]),DAY(UsageTable[[#This Row],[Time]])),Holidays[Date],1,FALSE()))))</f>
        <v>0</v>
      </c>
      <c r="I33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3.23</v>
      </c>
      <c r="J33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3" spans="2:11" x14ac:dyDescent="0.3">
      <c r="B3343" s="14">
        <v>44253</v>
      </c>
      <c r="C3343" s="61">
        <v>44253.041666666664</v>
      </c>
      <c r="D3343" s="17">
        <v>0.99</v>
      </c>
      <c r="E3343" s="15"/>
      <c r="F3343" s="15"/>
      <c r="G3343" s="36" t="str">
        <f>TEXT(UsageTable[[#This Row],[Time]],"mm-dd")</f>
        <v>02-26</v>
      </c>
      <c r="H3343" s="36" t="b" cm="1">
        <f t="array" ref="H3343">OR(WEEKDAY(UsageTable[[#This Row],[Time]])={1,7},NOT(ISERROR(VLOOKUP(DATE(YEAR(UsageTable[[#This Row],[Time]]),MONTH(UsageTable[[#This Row],[Time]]),DAY(UsageTable[[#This Row],[Time]])),Holidays[Date],1,FALSE()))))</f>
        <v>0</v>
      </c>
      <c r="I33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33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4" spans="2:11" x14ac:dyDescent="0.3">
      <c r="B3344" s="14">
        <v>44253</v>
      </c>
      <c r="C3344" s="61">
        <v>44253.083333333336</v>
      </c>
      <c r="D3344" s="17">
        <v>0.37</v>
      </c>
      <c r="E3344" s="15"/>
      <c r="F3344" s="15"/>
      <c r="G3344" s="36" t="str">
        <f>TEXT(UsageTable[[#This Row],[Time]],"mm-dd")</f>
        <v>02-26</v>
      </c>
      <c r="H3344" s="36" t="b" cm="1">
        <f t="array" ref="H3344">OR(WEEKDAY(UsageTable[[#This Row],[Time]])={1,7},NOT(ISERROR(VLOOKUP(DATE(YEAR(UsageTable[[#This Row],[Time]]),MONTH(UsageTable[[#This Row],[Time]]),DAY(UsageTable[[#This Row],[Time]])),Holidays[Date],1,FALSE()))))</f>
        <v>0</v>
      </c>
      <c r="I33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3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5" spans="2:11" x14ac:dyDescent="0.3">
      <c r="B3345" s="14">
        <v>44253</v>
      </c>
      <c r="C3345" s="61">
        <v>44253.125</v>
      </c>
      <c r="D3345" s="17">
        <v>0.31</v>
      </c>
      <c r="E3345" s="15"/>
      <c r="F3345" s="15"/>
      <c r="G3345" s="36" t="str">
        <f>TEXT(UsageTable[[#This Row],[Time]],"mm-dd")</f>
        <v>02-26</v>
      </c>
      <c r="H3345" s="36" t="b" cm="1">
        <f t="array" ref="H3345">OR(WEEKDAY(UsageTable[[#This Row],[Time]])={1,7},NOT(ISERROR(VLOOKUP(DATE(YEAR(UsageTable[[#This Row],[Time]]),MONTH(UsageTable[[#This Row],[Time]]),DAY(UsageTable[[#This Row],[Time]])),Holidays[Date],1,FALSE()))))</f>
        <v>0</v>
      </c>
      <c r="I33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3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6" spans="2:11" x14ac:dyDescent="0.3">
      <c r="B3346" s="14">
        <v>44253</v>
      </c>
      <c r="C3346" s="61">
        <v>44253.166666666664</v>
      </c>
      <c r="D3346" s="17">
        <v>0.87</v>
      </c>
      <c r="E3346" s="15"/>
      <c r="F3346" s="15"/>
      <c r="G3346" s="36" t="str">
        <f>TEXT(UsageTable[[#This Row],[Time]],"mm-dd")</f>
        <v>02-26</v>
      </c>
      <c r="H3346" s="36" t="b" cm="1">
        <f t="array" ref="H3346">OR(WEEKDAY(UsageTable[[#This Row],[Time]])={1,7},NOT(ISERROR(VLOOKUP(DATE(YEAR(UsageTable[[#This Row],[Time]]),MONTH(UsageTable[[#This Row],[Time]]),DAY(UsageTable[[#This Row],[Time]])),Holidays[Date],1,FALSE()))))</f>
        <v>0</v>
      </c>
      <c r="I33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33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7" spans="2:11" x14ac:dyDescent="0.3">
      <c r="B3347" s="14">
        <v>44253</v>
      </c>
      <c r="C3347" s="61">
        <v>44253.208333333336</v>
      </c>
      <c r="D3347" s="17">
        <v>0.28999999999999998</v>
      </c>
      <c r="E3347" s="15"/>
      <c r="F3347" s="15"/>
      <c r="G3347" s="36" t="str">
        <f>TEXT(UsageTable[[#This Row],[Time]],"mm-dd")</f>
        <v>02-26</v>
      </c>
      <c r="H3347" s="36" t="b" cm="1">
        <f t="array" ref="H3347">OR(WEEKDAY(UsageTable[[#This Row],[Time]])={1,7},NOT(ISERROR(VLOOKUP(DATE(YEAR(UsageTable[[#This Row],[Time]]),MONTH(UsageTable[[#This Row],[Time]]),DAY(UsageTable[[#This Row],[Time]])),Holidays[Date],1,FALSE()))))</f>
        <v>0</v>
      </c>
      <c r="I33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0.28999999999999998</v>
      </c>
      <c r="J33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8" spans="2:11" x14ac:dyDescent="0.3">
      <c r="B3348" s="14">
        <v>44253</v>
      </c>
      <c r="C3348" s="61">
        <v>44253.25</v>
      </c>
      <c r="D3348" s="17">
        <v>1.2</v>
      </c>
      <c r="E3348" s="15"/>
      <c r="F3348" s="15"/>
      <c r="G3348" s="36" t="str">
        <f>TEXT(UsageTable[[#This Row],[Time]],"mm-dd")</f>
        <v>02-26</v>
      </c>
      <c r="H3348" s="36" t="b" cm="1">
        <f t="array" ref="H3348">OR(WEEKDAY(UsageTable[[#This Row],[Time]])={1,7},NOT(ISERROR(VLOOKUP(DATE(YEAR(UsageTable[[#This Row],[Time]]),MONTH(UsageTable[[#This Row],[Time]]),DAY(UsageTable[[#This Row],[Time]])),Holidays[Date],1,FALSE()))))</f>
        <v>0</v>
      </c>
      <c r="I33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33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49" spans="2:11" x14ac:dyDescent="0.3">
      <c r="B3349" s="14">
        <v>44253</v>
      </c>
      <c r="C3349" s="61">
        <v>44253.291666666664</v>
      </c>
      <c r="D3349" s="17">
        <v>2.33</v>
      </c>
      <c r="E3349" s="15"/>
      <c r="F3349" s="15"/>
      <c r="G3349" s="36" t="str">
        <f>TEXT(UsageTable[[#This Row],[Time]],"mm-dd")</f>
        <v>02-26</v>
      </c>
      <c r="H3349" s="36" t="b" cm="1">
        <f t="array" ref="H3349">OR(WEEKDAY(UsageTable[[#This Row],[Time]])={1,7},NOT(ISERROR(VLOOKUP(DATE(YEAR(UsageTable[[#This Row],[Time]]),MONTH(UsageTable[[#This Row],[Time]]),DAY(UsageTable[[#This Row],[Time]])),Holidays[Date],1,FALSE()))))</f>
        <v>0</v>
      </c>
      <c r="I33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2.33</v>
      </c>
    </row>
    <row r="3350" spans="2:11" x14ac:dyDescent="0.3">
      <c r="B3350" s="14">
        <v>44253</v>
      </c>
      <c r="C3350" s="61">
        <v>44253.333333333336</v>
      </c>
      <c r="D3350" s="17">
        <v>3.02</v>
      </c>
      <c r="E3350" s="15"/>
      <c r="F3350" s="15"/>
      <c r="G3350" s="36" t="str">
        <f>TEXT(UsageTable[[#This Row],[Time]],"mm-dd")</f>
        <v>02-26</v>
      </c>
      <c r="H3350" s="36" t="b" cm="1">
        <f t="array" ref="H3350">OR(WEEKDAY(UsageTable[[#This Row],[Time]])={1,7},NOT(ISERROR(VLOOKUP(DATE(YEAR(UsageTable[[#This Row],[Time]]),MONTH(UsageTable[[#This Row],[Time]]),DAY(UsageTable[[#This Row],[Time]])),Holidays[Date],1,FALSE()))))</f>
        <v>0</v>
      </c>
      <c r="I33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3.02</v>
      </c>
    </row>
    <row r="3351" spans="2:11" x14ac:dyDescent="0.3">
      <c r="B3351" s="14">
        <v>44253</v>
      </c>
      <c r="C3351" s="61">
        <v>44253.375</v>
      </c>
      <c r="D3351" s="17">
        <v>2.38</v>
      </c>
      <c r="E3351" s="15"/>
      <c r="F3351" s="15"/>
      <c r="G3351" s="36" t="str">
        <f>TEXT(UsageTable[[#This Row],[Time]],"mm-dd")</f>
        <v>02-26</v>
      </c>
      <c r="H3351" s="36" t="b" cm="1">
        <f t="array" ref="H3351">OR(WEEKDAY(UsageTable[[#This Row],[Time]])={1,7},NOT(ISERROR(VLOOKUP(DATE(YEAR(UsageTable[[#This Row],[Time]]),MONTH(UsageTable[[#This Row],[Time]]),DAY(UsageTable[[#This Row],[Time]])),Holidays[Date],1,FALSE()))))</f>
        <v>0</v>
      </c>
      <c r="I33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2.38</v>
      </c>
    </row>
    <row r="3352" spans="2:11" x14ac:dyDescent="0.3">
      <c r="B3352" s="14">
        <v>44253</v>
      </c>
      <c r="C3352" s="61">
        <v>44253.416666666664</v>
      </c>
      <c r="D3352" s="17">
        <v>2.2000000000000002</v>
      </c>
      <c r="E3352" s="15"/>
      <c r="F3352" s="15"/>
      <c r="G3352" s="36" t="str">
        <f>TEXT(UsageTable[[#This Row],[Time]],"mm-dd")</f>
        <v>02-26</v>
      </c>
      <c r="H3352" s="36" t="b" cm="1">
        <f t="array" ref="H3352">OR(WEEKDAY(UsageTable[[#This Row],[Time]])={1,7},NOT(ISERROR(VLOOKUP(DATE(YEAR(UsageTable[[#This Row],[Time]]),MONTH(UsageTable[[#This Row],[Time]]),DAY(UsageTable[[#This Row],[Time]])),Holidays[Date],1,FALSE()))))</f>
        <v>0</v>
      </c>
      <c r="I33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2.2000000000000002</v>
      </c>
    </row>
    <row r="3353" spans="2:11" x14ac:dyDescent="0.3">
      <c r="B3353" s="14">
        <v>44253</v>
      </c>
      <c r="C3353" s="61">
        <v>44253.458333333336</v>
      </c>
      <c r="D3353" s="17">
        <v>2.59</v>
      </c>
      <c r="E3353" s="15"/>
      <c r="F3353" s="15"/>
      <c r="G3353" s="36" t="str">
        <f>TEXT(UsageTable[[#This Row],[Time]],"mm-dd")</f>
        <v>02-26</v>
      </c>
      <c r="H3353" s="36" t="b" cm="1">
        <f t="array" ref="H3353">OR(WEEKDAY(UsageTable[[#This Row],[Time]])={1,7},NOT(ISERROR(VLOOKUP(DATE(YEAR(UsageTable[[#This Row],[Time]]),MONTH(UsageTable[[#This Row],[Time]]),DAY(UsageTable[[#This Row],[Time]])),Holidays[Date],1,FALSE()))))</f>
        <v>0</v>
      </c>
      <c r="I33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2.59</v>
      </c>
      <c r="K33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4" spans="2:11" x14ac:dyDescent="0.3">
      <c r="B3354" s="14">
        <v>44253</v>
      </c>
      <c r="C3354" s="61">
        <v>44253.5</v>
      </c>
      <c r="D3354" s="17">
        <v>1.49</v>
      </c>
      <c r="E3354" s="15"/>
      <c r="F3354" s="15"/>
      <c r="G3354" s="36" t="str">
        <f>TEXT(UsageTable[[#This Row],[Time]],"mm-dd")</f>
        <v>02-26</v>
      </c>
      <c r="H3354" s="36" t="b" cm="1">
        <f t="array" ref="H3354">OR(WEEKDAY(UsageTable[[#This Row],[Time]])={1,7},NOT(ISERROR(VLOOKUP(DATE(YEAR(UsageTable[[#This Row],[Time]]),MONTH(UsageTable[[#This Row],[Time]]),DAY(UsageTable[[#This Row],[Time]])),Holidays[Date],1,FALSE()))))</f>
        <v>0</v>
      </c>
      <c r="I33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1.49</v>
      </c>
      <c r="K33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5" spans="2:11" x14ac:dyDescent="0.3">
      <c r="B3355" s="14">
        <v>44253</v>
      </c>
      <c r="C3355" s="61">
        <v>44253.541666666664</v>
      </c>
      <c r="D3355" s="17">
        <v>0.9</v>
      </c>
      <c r="E3355" s="15"/>
      <c r="F3355" s="15"/>
      <c r="G3355" s="36" t="str">
        <f>TEXT(UsageTable[[#This Row],[Time]],"mm-dd")</f>
        <v>02-26</v>
      </c>
      <c r="H3355" s="36" t="b" cm="1">
        <f t="array" ref="H3355">OR(WEEKDAY(UsageTable[[#This Row],[Time]])={1,7},NOT(ISERROR(VLOOKUP(DATE(YEAR(UsageTable[[#This Row],[Time]]),MONTH(UsageTable[[#This Row],[Time]]),DAY(UsageTable[[#This Row],[Time]])),Holidays[Date],1,FALSE()))))</f>
        <v>0</v>
      </c>
      <c r="I33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v>
      </c>
      <c r="K33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6" spans="2:11" x14ac:dyDescent="0.3">
      <c r="B3356" s="14">
        <v>44253</v>
      </c>
      <c r="C3356" s="61">
        <v>44253.583333333336</v>
      </c>
      <c r="D3356" s="17">
        <v>1.66</v>
      </c>
      <c r="E3356" s="15"/>
      <c r="F3356" s="15"/>
      <c r="G3356" s="36" t="str">
        <f>TEXT(UsageTable[[#This Row],[Time]],"mm-dd")</f>
        <v>02-26</v>
      </c>
      <c r="H3356" s="36" t="b" cm="1">
        <f t="array" ref="H3356">OR(WEEKDAY(UsageTable[[#This Row],[Time]])={1,7},NOT(ISERROR(VLOOKUP(DATE(YEAR(UsageTable[[#This Row],[Time]]),MONTH(UsageTable[[#This Row],[Time]]),DAY(UsageTable[[#This Row],[Time]])),Holidays[Date],1,FALSE()))))</f>
        <v>0</v>
      </c>
      <c r="I33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33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7" spans="2:11" x14ac:dyDescent="0.3">
      <c r="B3357" s="14">
        <v>44253</v>
      </c>
      <c r="C3357" s="61">
        <v>44253.625</v>
      </c>
      <c r="D3357" s="17">
        <v>0.48</v>
      </c>
      <c r="E3357" s="15"/>
      <c r="F3357" s="15"/>
      <c r="G3357" s="36" t="str">
        <f>TEXT(UsageTable[[#This Row],[Time]],"mm-dd")</f>
        <v>02-26</v>
      </c>
      <c r="H3357" s="36" t="b" cm="1">
        <f t="array" ref="H3357">OR(WEEKDAY(UsageTable[[#This Row],[Time]])={1,7},NOT(ISERROR(VLOOKUP(DATE(YEAR(UsageTable[[#This Row],[Time]]),MONTH(UsageTable[[#This Row],[Time]]),DAY(UsageTable[[#This Row],[Time]])),Holidays[Date],1,FALSE()))))</f>
        <v>0</v>
      </c>
      <c r="I33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0.48</v>
      </c>
      <c r="K33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8" spans="2:11" x14ac:dyDescent="0.3">
      <c r="B3358" s="14">
        <v>44253</v>
      </c>
      <c r="C3358" s="61">
        <v>44253.666666666664</v>
      </c>
      <c r="D3358" s="17">
        <v>2.02</v>
      </c>
      <c r="E3358" s="15"/>
      <c r="F3358" s="15"/>
      <c r="G3358" s="36" t="str">
        <f>TEXT(UsageTable[[#This Row],[Time]],"mm-dd")</f>
        <v>02-26</v>
      </c>
      <c r="H3358" s="36" t="b" cm="1">
        <f t="array" ref="H3358">OR(WEEKDAY(UsageTable[[#This Row],[Time]])={1,7},NOT(ISERROR(VLOOKUP(DATE(YEAR(UsageTable[[#This Row],[Time]]),MONTH(UsageTable[[#This Row],[Time]]),DAY(UsageTable[[#This Row],[Time]])),Holidays[Date],1,FALSE()))))</f>
        <v>0</v>
      </c>
      <c r="I33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v>
      </c>
      <c r="K33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59" spans="2:11" x14ac:dyDescent="0.3">
      <c r="B3359" s="14">
        <v>44253</v>
      </c>
      <c r="C3359" s="61">
        <v>44253.708333333336</v>
      </c>
      <c r="D3359" s="17">
        <v>4.3</v>
      </c>
      <c r="E3359" s="15"/>
      <c r="F3359" s="15"/>
      <c r="G3359" s="36" t="str">
        <f>TEXT(UsageTable[[#This Row],[Time]],"mm-dd")</f>
        <v>02-26</v>
      </c>
      <c r="H3359" s="36" t="b" cm="1">
        <f t="array" ref="H3359">OR(WEEKDAY(UsageTable[[#This Row],[Time]])={1,7},NOT(ISERROR(VLOOKUP(DATE(YEAR(UsageTable[[#This Row],[Time]]),MONTH(UsageTable[[#This Row],[Time]]),DAY(UsageTable[[#This Row],[Time]])),Holidays[Date],1,FALSE()))))</f>
        <v>0</v>
      </c>
      <c r="I33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4.3</v>
      </c>
    </row>
    <row r="3360" spans="2:11" x14ac:dyDescent="0.3">
      <c r="B3360" s="14">
        <v>44253</v>
      </c>
      <c r="C3360" s="61">
        <v>44253.75</v>
      </c>
      <c r="D3360" s="17">
        <v>2.64</v>
      </c>
      <c r="E3360" s="15"/>
      <c r="F3360" s="15"/>
      <c r="G3360" s="36" t="str">
        <f>TEXT(UsageTable[[#This Row],[Time]],"mm-dd")</f>
        <v>02-26</v>
      </c>
      <c r="H3360" s="36" t="b" cm="1">
        <f t="array" ref="H3360">OR(WEEKDAY(UsageTable[[#This Row],[Time]])={1,7},NOT(ISERROR(VLOOKUP(DATE(YEAR(UsageTable[[#This Row],[Time]]),MONTH(UsageTable[[#This Row],[Time]]),DAY(UsageTable[[#This Row],[Time]])),Holidays[Date],1,FALSE()))))</f>
        <v>0</v>
      </c>
      <c r="I33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3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3361" spans="2:11" x14ac:dyDescent="0.3">
      <c r="B3361" s="14">
        <v>44253</v>
      </c>
      <c r="C3361" s="61">
        <v>44253.791666666664</v>
      </c>
      <c r="D3361" s="17">
        <v>0.96</v>
      </c>
      <c r="E3361" s="15"/>
      <c r="F3361" s="15"/>
      <c r="G3361" s="36" t="str">
        <f>TEXT(UsageTable[[#This Row],[Time]],"mm-dd")</f>
        <v>02-26</v>
      </c>
      <c r="H3361" s="36" t="b" cm="1">
        <f t="array" ref="H3361">OR(WEEKDAY(UsageTable[[#This Row],[Time]])={1,7},NOT(ISERROR(VLOOKUP(DATE(YEAR(UsageTable[[#This Row],[Time]]),MONTH(UsageTable[[#This Row],[Time]]),DAY(UsageTable[[#This Row],[Time]])),Holidays[Date],1,FALSE()))))</f>
        <v>0</v>
      </c>
      <c r="I33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3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2" spans="2:11" x14ac:dyDescent="0.3">
      <c r="B3362" s="14">
        <v>44253</v>
      </c>
      <c r="C3362" s="61">
        <v>44253.833333333336</v>
      </c>
      <c r="D3362" s="17">
        <v>2.13</v>
      </c>
      <c r="E3362" s="15"/>
      <c r="F3362" s="15"/>
      <c r="G3362" s="36" t="str">
        <f>TEXT(UsageTable[[#This Row],[Time]],"mm-dd")</f>
        <v>02-26</v>
      </c>
      <c r="H3362" s="36" t="b" cm="1">
        <f t="array" ref="H3362">OR(WEEKDAY(UsageTable[[#This Row],[Time]])={1,7},NOT(ISERROR(VLOOKUP(DATE(YEAR(UsageTable[[#This Row],[Time]]),MONTH(UsageTable[[#This Row],[Time]]),DAY(UsageTable[[#This Row],[Time]])),Holidays[Date],1,FALSE()))))</f>
        <v>0</v>
      </c>
      <c r="I33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2.13</v>
      </c>
      <c r="J33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3" spans="2:11" x14ac:dyDescent="0.3">
      <c r="B3363" s="14">
        <v>44253</v>
      </c>
      <c r="C3363" s="61">
        <v>44253.875</v>
      </c>
      <c r="D3363" s="17">
        <v>1.07</v>
      </c>
      <c r="E3363" s="15"/>
      <c r="F3363" s="15"/>
      <c r="G3363" s="36" t="str">
        <f>TEXT(UsageTable[[#This Row],[Time]],"mm-dd")</f>
        <v>02-26</v>
      </c>
      <c r="H3363" s="36" t="b" cm="1">
        <f t="array" ref="H3363">OR(WEEKDAY(UsageTable[[#This Row],[Time]])={1,7},NOT(ISERROR(VLOOKUP(DATE(YEAR(UsageTable[[#This Row],[Time]]),MONTH(UsageTable[[#This Row],[Time]]),DAY(UsageTable[[#This Row],[Time]])),Holidays[Date],1,FALSE()))))</f>
        <v>0</v>
      </c>
      <c r="I33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33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4" spans="2:11" x14ac:dyDescent="0.3">
      <c r="B3364" s="14">
        <v>44253</v>
      </c>
      <c r="C3364" s="61">
        <v>44253.916666666664</v>
      </c>
      <c r="D3364" s="17">
        <v>1.85</v>
      </c>
      <c r="E3364" s="15"/>
      <c r="F3364" s="15"/>
      <c r="G3364" s="36" t="str">
        <f>TEXT(UsageTable[[#This Row],[Time]],"mm-dd")</f>
        <v>02-26</v>
      </c>
      <c r="H3364" s="36" t="b" cm="1">
        <f t="array" ref="H3364">OR(WEEKDAY(UsageTable[[#This Row],[Time]])={1,7},NOT(ISERROR(VLOOKUP(DATE(YEAR(UsageTable[[#This Row],[Time]]),MONTH(UsageTable[[#This Row],[Time]]),DAY(UsageTable[[#This Row],[Time]])),Holidays[Date],1,FALSE()))))</f>
        <v>0</v>
      </c>
      <c r="I33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33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5" spans="2:11" x14ac:dyDescent="0.3">
      <c r="B3365" s="14">
        <v>44253</v>
      </c>
      <c r="C3365" s="61">
        <v>44253.958333333336</v>
      </c>
      <c r="D3365" s="17">
        <v>4.9400000000000004</v>
      </c>
      <c r="E3365" s="15"/>
      <c r="F3365" s="15"/>
      <c r="G3365" s="36" t="str">
        <f>TEXT(UsageTable[[#This Row],[Time]],"mm-dd")</f>
        <v>02-26</v>
      </c>
      <c r="H3365" s="36" t="b" cm="1">
        <f t="array" ref="H3365">OR(WEEKDAY(UsageTable[[#This Row],[Time]])={1,7},NOT(ISERROR(VLOOKUP(DATE(YEAR(UsageTable[[#This Row],[Time]]),MONTH(UsageTable[[#This Row],[Time]]),DAY(UsageTable[[#This Row],[Time]])),Holidays[Date],1,FALSE()))))</f>
        <v>0</v>
      </c>
      <c r="I33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4.9400000000000004</v>
      </c>
      <c r="J33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6" spans="2:11" x14ac:dyDescent="0.3">
      <c r="B3366" s="14">
        <v>44254</v>
      </c>
      <c r="C3366" s="61">
        <v>44254</v>
      </c>
      <c r="D3366" s="17">
        <v>2.3199999999999998</v>
      </c>
      <c r="E3366" s="15"/>
      <c r="F3366" s="15"/>
      <c r="G3366" s="36" t="str">
        <f>TEXT(UsageTable[[#This Row],[Time]],"mm-dd")</f>
        <v>02-27</v>
      </c>
      <c r="H3366" s="36" t="b" cm="1">
        <f t="array" ref="H3366">OR(WEEKDAY(UsageTable[[#This Row],[Time]])={1,7},NOT(ISERROR(VLOOKUP(DATE(YEAR(UsageTable[[#This Row],[Time]]),MONTH(UsageTable[[#This Row],[Time]]),DAY(UsageTable[[#This Row],[Time]])),Holidays[Date],1,FALSE()))))</f>
        <v>1</v>
      </c>
      <c r="I33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2.3199999999999998</v>
      </c>
      <c r="J33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7" spans="2:11" x14ac:dyDescent="0.3">
      <c r="B3367" s="14">
        <v>44254</v>
      </c>
      <c r="C3367" s="61">
        <v>44254.041666666664</v>
      </c>
      <c r="D3367" s="17">
        <v>0.33</v>
      </c>
      <c r="E3367" s="15"/>
      <c r="F3367" s="15"/>
      <c r="G3367" s="36" t="str">
        <f>TEXT(UsageTable[[#This Row],[Time]],"mm-dd")</f>
        <v>02-27</v>
      </c>
      <c r="H3367" s="36" t="b" cm="1">
        <f t="array" ref="H3367">OR(WEEKDAY(UsageTable[[#This Row],[Time]])={1,7},NOT(ISERROR(VLOOKUP(DATE(YEAR(UsageTable[[#This Row],[Time]]),MONTH(UsageTable[[#This Row],[Time]]),DAY(UsageTable[[#This Row],[Time]])),Holidays[Date],1,FALSE()))))</f>
        <v>1</v>
      </c>
      <c r="I33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3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8" spans="2:11" x14ac:dyDescent="0.3">
      <c r="B3368" s="14">
        <v>44254</v>
      </c>
      <c r="C3368" s="61">
        <v>44254.083333333336</v>
      </c>
      <c r="D3368" s="17">
        <v>1.03</v>
      </c>
      <c r="E3368" s="15"/>
      <c r="F3368" s="15"/>
      <c r="G3368" s="36" t="str">
        <f>TEXT(UsageTable[[#This Row],[Time]],"mm-dd")</f>
        <v>02-27</v>
      </c>
      <c r="H3368" s="36" t="b" cm="1">
        <f t="array" ref="H3368">OR(WEEKDAY(UsageTable[[#This Row],[Time]])={1,7},NOT(ISERROR(VLOOKUP(DATE(YEAR(UsageTable[[#This Row],[Time]]),MONTH(UsageTable[[#This Row],[Time]]),DAY(UsageTable[[#This Row],[Time]])),Holidays[Date],1,FALSE()))))</f>
        <v>1</v>
      </c>
      <c r="I33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3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69" spans="2:11" x14ac:dyDescent="0.3">
      <c r="B3369" s="14">
        <v>44254</v>
      </c>
      <c r="C3369" s="61">
        <v>44254.125</v>
      </c>
      <c r="D3369" s="17">
        <v>0.38</v>
      </c>
      <c r="E3369" s="15"/>
      <c r="F3369" s="15"/>
      <c r="G3369" s="36" t="str">
        <f>TEXT(UsageTable[[#This Row],[Time]],"mm-dd")</f>
        <v>02-27</v>
      </c>
      <c r="H3369" s="36" t="b" cm="1">
        <f t="array" ref="H3369">OR(WEEKDAY(UsageTable[[#This Row],[Time]])={1,7},NOT(ISERROR(VLOOKUP(DATE(YEAR(UsageTable[[#This Row],[Time]]),MONTH(UsageTable[[#This Row],[Time]]),DAY(UsageTable[[#This Row],[Time]])),Holidays[Date],1,FALSE()))))</f>
        <v>1</v>
      </c>
      <c r="I33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3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0" spans="2:11" x14ac:dyDescent="0.3">
      <c r="B3370" s="14">
        <v>44254</v>
      </c>
      <c r="C3370" s="61">
        <v>44254.166666666664</v>
      </c>
      <c r="D3370" s="17">
        <v>0.33</v>
      </c>
      <c r="E3370" s="15"/>
      <c r="F3370" s="15"/>
      <c r="G3370" s="36" t="str">
        <f>TEXT(UsageTable[[#This Row],[Time]],"mm-dd")</f>
        <v>02-27</v>
      </c>
      <c r="H3370" s="36" t="b" cm="1">
        <f t="array" ref="H3370">OR(WEEKDAY(UsageTable[[#This Row],[Time]])={1,7},NOT(ISERROR(VLOOKUP(DATE(YEAR(UsageTable[[#This Row],[Time]]),MONTH(UsageTable[[#This Row],[Time]]),DAY(UsageTable[[#This Row],[Time]])),Holidays[Date],1,FALSE()))))</f>
        <v>1</v>
      </c>
      <c r="I33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3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1" spans="2:11" x14ac:dyDescent="0.3">
      <c r="B3371" s="14">
        <v>44254</v>
      </c>
      <c r="C3371" s="61">
        <v>44254.208333333336</v>
      </c>
      <c r="D3371" s="17">
        <v>0.9</v>
      </c>
      <c r="E3371" s="15"/>
      <c r="F3371" s="15"/>
      <c r="G3371" s="36" t="str">
        <f>TEXT(UsageTable[[#This Row],[Time]],"mm-dd")</f>
        <v>02-27</v>
      </c>
      <c r="H3371" s="36" t="b" cm="1">
        <f t="array" ref="H3371">OR(WEEKDAY(UsageTable[[#This Row],[Time]])={1,7},NOT(ISERROR(VLOOKUP(DATE(YEAR(UsageTable[[#This Row],[Time]]),MONTH(UsageTable[[#This Row],[Time]]),DAY(UsageTable[[#This Row],[Time]])),Holidays[Date],1,FALSE()))))</f>
        <v>1</v>
      </c>
      <c r="I33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33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2" spans="2:11" x14ac:dyDescent="0.3">
      <c r="B3372" s="14">
        <v>44254</v>
      </c>
      <c r="C3372" s="61">
        <v>44254.25</v>
      </c>
      <c r="D3372" s="17">
        <v>0.45</v>
      </c>
      <c r="E3372" s="15"/>
      <c r="F3372" s="15"/>
      <c r="G3372" s="36" t="str">
        <f>TEXT(UsageTable[[#This Row],[Time]],"mm-dd")</f>
        <v>02-27</v>
      </c>
      <c r="H3372" s="36" t="b" cm="1">
        <f t="array" ref="H3372">OR(WEEKDAY(UsageTable[[#This Row],[Time]])={1,7},NOT(ISERROR(VLOOKUP(DATE(YEAR(UsageTable[[#This Row],[Time]]),MONTH(UsageTable[[#This Row],[Time]]),DAY(UsageTable[[#This Row],[Time]])),Holidays[Date],1,FALSE()))))</f>
        <v>1</v>
      </c>
      <c r="I33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0.45</v>
      </c>
      <c r="J33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3" spans="2:11" x14ac:dyDescent="0.3">
      <c r="B3373" s="14">
        <v>44254</v>
      </c>
      <c r="C3373" s="61">
        <v>44254.291666666664</v>
      </c>
      <c r="D3373" s="17">
        <v>1.07</v>
      </c>
      <c r="E3373" s="15"/>
      <c r="F3373" s="15"/>
      <c r="G3373" s="36" t="str">
        <f>TEXT(UsageTable[[#This Row],[Time]],"mm-dd")</f>
        <v>02-27</v>
      </c>
      <c r="H3373" s="36" t="b" cm="1">
        <f t="array" ref="H3373">OR(WEEKDAY(UsageTable[[#This Row],[Time]])={1,7},NOT(ISERROR(VLOOKUP(DATE(YEAR(UsageTable[[#This Row],[Time]]),MONTH(UsageTable[[#This Row],[Time]]),DAY(UsageTable[[#This Row],[Time]])),Holidays[Date],1,FALSE()))))</f>
        <v>1</v>
      </c>
      <c r="I33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33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4" spans="2:11" x14ac:dyDescent="0.3">
      <c r="B3374" s="14">
        <v>44254</v>
      </c>
      <c r="C3374" s="61">
        <v>44254.333333333336</v>
      </c>
      <c r="D3374" s="17">
        <v>3.14</v>
      </c>
      <c r="E3374" s="15"/>
      <c r="F3374" s="15"/>
      <c r="G3374" s="36" t="str">
        <f>TEXT(UsageTable[[#This Row],[Time]],"mm-dd")</f>
        <v>02-27</v>
      </c>
      <c r="H3374" s="36" t="b" cm="1">
        <f t="array" ref="H3374">OR(WEEKDAY(UsageTable[[#This Row],[Time]])={1,7},NOT(ISERROR(VLOOKUP(DATE(YEAR(UsageTable[[#This Row],[Time]]),MONTH(UsageTable[[#This Row],[Time]]),DAY(UsageTable[[#This Row],[Time]])),Holidays[Date],1,FALSE()))))</f>
        <v>1</v>
      </c>
      <c r="I33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3.14</v>
      </c>
      <c r="J33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5" spans="2:11" x14ac:dyDescent="0.3">
      <c r="B3375" s="14">
        <v>44254</v>
      </c>
      <c r="C3375" s="61">
        <v>44254.375</v>
      </c>
      <c r="D3375" s="17">
        <v>3.75</v>
      </c>
      <c r="E3375" s="15"/>
      <c r="F3375" s="15"/>
      <c r="G3375" s="36" t="str">
        <f>TEXT(UsageTable[[#This Row],[Time]],"mm-dd")</f>
        <v>02-27</v>
      </c>
      <c r="H3375" s="36" t="b" cm="1">
        <f t="array" ref="H3375">OR(WEEKDAY(UsageTable[[#This Row],[Time]])={1,7},NOT(ISERROR(VLOOKUP(DATE(YEAR(UsageTable[[#This Row],[Time]]),MONTH(UsageTable[[#This Row],[Time]]),DAY(UsageTable[[#This Row],[Time]])),Holidays[Date],1,FALSE()))))</f>
        <v>1</v>
      </c>
      <c r="I33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3.75</v>
      </c>
      <c r="J33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6" spans="2:11" x14ac:dyDescent="0.3">
      <c r="B3376" s="14">
        <v>44254</v>
      </c>
      <c r="C3376" s="61">
        <v>44254.416666666664</v>
      </c>
      <c r="D3376" s="17">
        <v>2.4300000000000002</v>
      </c>
      <c r="E3376" s="15"/>
      <c r="F3376" s="15"/>
      <c r="G3376" s="36" t="str">
        <f>TEXT(UsageTable[[#This Row],[Time]],"mm-dd")</f>
        <v>02-27</v>
      </c>
      <c r="H3376" s="36" t="b" cm="1">
        <f t="array" ref="H3376">OR(WEEKDAY(UsageTable[[#This Row],[Time]])={1,7},NOT(ISERROR(VLOOKUP(DATE(YEAR(UsageTable[[#This Row],[Time]]),MONTH(UsageTable[[#This Row],[Time]]),DAY(UsageTable[[#This Row],[Time]])),Holidays[Date],1,FALSE()))))</f>
        <v>1</v>
      </c>
      <c r="I33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2.4300000000000002</v>
      </c>
      <c r="J33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7" spans="2:11" x14ac:dyDescent="0.3">
      <c r="B3377" s="14">
        <v>44254</v>
      </c>
      <c r="C3377" s="61">
        <v>44254.458333333336</v>
      </c>
      <c r="D3377" s="17">
        <v>1.69</v>
      </c>
      <c r="E3377" s="15"/>
      <c r="F3377" s="15"/>
      <c r="G3377" s="36" t="str">
        <f>TEXT(UsageTable[[#This Row],[Time]],"mm-dd")</f>
        <v>02-27</v>
      </c>
      <c r="H3377" s="36" t="b" cm="1">
        <f t="array" ref="H3377">OR(WEEKDAY(UsageTable[[#This Row],[Time]])={1,7},NOT(ISERROR(VLOOKUP(DATE(YEAR(UsageTable[[#This Row],[Time]]),MONTH(UsageTable[[#This Row],[Time]]),DAY(UsageTable[[#This Row],[Time]])),Holidays[Date],1,FALSE()))))</f>
        <v>1</v>
      </c>
      <c r="I33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33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8" spans="2:11" x14ac:dyDescent="0.3">
      <c r="B3378" s="14">
        <v>44254</v>
      </c>
      <c r="C3378" s="61">
        <v>44254.5</v>
      </c>
      <c r="D3378" s="17">
        <v>1.77</v>
      </c>
      <c r="E3378" s="15"/>
      <c r="F3378" s="15"/>
      <c r="G3378" s="36" t="str">
        <f>TEXT(UsageTable[[#This Row],[Time]],"mm-dd")</f>
        <v>02-27</v>
      </c>
      <c r="H3378" s="36" t="b" cm="1">
        <f t="array" ref="H3378">OR(WEEKDAY(UsageTable[[#This Row],[Time]])={1,7},NOT(ISERROR(VLOOKUP(DATE(YEAR(UsageTable[[#This Row],[Time]]),MONTH(UsageTable[[#This Row],[Time]]),DAY(UsageTable[[#This Row],[Time]])),Holidays[Date],1,FALSE()))))</f>
        <v>1</v>
      </c>
      <c r="I33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3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79" spans="2:11" x14ac:dyDescent="0.3">
      <c r="B3379" s="14">
        <v>44254</v>
      </c>
      <c r="C3379" s="61">
        <v>44254.541666666664</v>
      </c>
      <c r="D3379" s="17">
        <v>1.08</v>
      </c>
      <c r="E3379" s="15"/>
      <c r="F3379" s="15"/>
      <c r="G3379" s="36" t="str">
        <f>TEXT(UsageTable[[#This Row],[Time]],"mm-dd")</f>
        <v>02-27</v>
      </c>
      <c r="H3379" s="36" t="b" cm="1">
        <f t="array" ref="H3379">OR(WEEKDAY(UsageTable[[#This Row],[Time]])={1,7},NOT(ISERROR(VLOOKUP(DATE(YEAR(UsageTable[[#This Row],[Time]]),MONTH(UsageTable[[#This Row],[Time]]),DAY(UsageTable[[#This Row],[Time]])),Holidays[Date],1,FALSE()))))</f>
        <v>1</v>
      </c>
      <c r="I33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33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0" spans="2:11" x14ac:dyDescent="0.3">
      <c r="B3380" s="14">
        <v>44254</v>
      </c>
      <c r="C3380" s="61">
        <v>44254.583333333336</v>
      </c>
      <c r="D3380" s="17">
        <v>0.55000000000000004</v>
      </c>
      <c r="E3380" s="15"/>
      <c r="F3380" s="15"/>
      <c r="G3380" s="36" t="str">
        <f>TEXT(UsageTable[[#This Row],[Time]],"mm-dd")</f>
        <v>02-27</v>
      </c>
      <c r="H3380" s="36" t="b" cm="1">
        <f t="array" ref="H3380">OR(WEEKDAY(UsageTable[[#This Row],[Time]])={1,7},NOT(ISERROR(VLOOKUP(DATE(YEAR(UsageTable[[#This Row],[Time]]),MONTH(UsageTable[[#This Row],[Time]]),DAY(UsageTable[[#This Row],[Time]])),Holidays[Date],1,FALSE()))))</f>
        <v>1</v>
      </c>
      <c r="I33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33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1" spans="2:11" x14ac:dyDescent="0.3">
      <c r="B3381" s="14">
        <v>44254</v>
      </c>
      <c r="C3381" s="61">
        <v>44254.625</v>
      </c>
      <c r="D3381" s="17">
        <v>0.95</v>
      </c>
      <c r="E3381" s="15"/>
      <c r="F3381" s="15"/>
      <c r="G3381" s="36" t="str">
        <f>TEXT(UsageTable[[#This Row],[Time]],"mm-dd")</f>
        <v>02-27</v>
      </c>
      <c r="H3381" s="36" t="b" cm="1">
        <f t="array" ref="H3381">OR(WEEKDAY(UsageTable[[#This Row],[Time]])={1,7},NOT(ISERROR(VLOOKUP(DATE(YEAR(UsageTable[[#This Row],[Time]]),MONTH(UsageTable[[#This Row],[Time]]),DAY(UsageTable[[#This Row],[Time]])),Holidays[Date],1,FALSE()))))</f>
        <v>1</v>
      </c>
      <c r="I33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3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2" spans="2:11" x14ac:dyDescent="0.3">
      <c r="B3382" s="14">
        <v>44254</v>
      </c>
      <c r="C3382" s="61">
        <v>44254.666666666664</v>
      </c>
      <c r="D3382" s="17">
        <v>1.96</v>
      </c>
      <c r="E3382" s="15"/>
      <c r="F3382" s="15"/>
      <c r="G3382" s="36" t="str">
        <f>TEXT(UsageTable[[#This Row],[Time]],"mm-dd")</f>
        <v>02-27</v>
      </c>
      <c r="H3382" s="36" t="b" cm="1">
        <f t="array" ref="H3382">OR(WEEKDAY(UsageTable[[#This Row],[Time]])={1,7},NOT(ISERROR(VLOOKUP(DATE(YEAR(UsageTable[[#This Row],[Time]]),MONTH(UsageTable[[#This Row],[Time]]),DAY(UsageTable[[#This Row],[Time]])),Holidays[Date],1,FALSE()))))</f>
        <v>1</v>
      </c>
      <c r="I33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1.96</v>
      </c>
      <c r="J33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3" spans="2:11" x14ac:dyDescent="0.3">
      <c r="B3383" s="14">
        <v>44254</v>
      </c>
      <c r="C3383" s="61">
        <v>44254.708333333336</v>
      </c>
      <c r="D3383" s="17">
        <v>1.76</v>
      </c>
      <c r="E3383" s="15"/>
      <c r="F3383" s="15"/>
      <c r="G3383" s="36" t="str">
        <f>TEXT(UsageTable[[#This Row],[Time]],"mm-dd")</f>
        <v>02-27</v>
      </c>
      <c r="H3383" s="36" t="b" cm="1">
        <f t="array" ref="H3383">OR(WEEKDAY(UsageTable[[#This Row],[Time]])={1,7},NOT(ISERROR(VLOOKUP(DATE(YEAR(UsageTable[[#This Row],[Time]]),MONTH(UsageTable[[#This Row],[Time]]),DAY(UsageTable[[#This Row],[Time]])),Holidays[Date],1,FALSE()))))</f>
        <v>1</v>
      </c>
      <c r="I33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33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4" spans="2:11" x14ac:dyDescent="0.3">
      <c r="B3384" s="14">
        <v>44254</v>
      </c>
      <c r="C3384" s="61">
        <v>44254.75</v>
      </c>
      <c r="D3384" s="17">
        <v>2.85</v>
      </c>
      <c r="E3384" s="15"/>
      <c r="F3384" s="15"/>
      <c r="G3384" s="36" t="str">
        <f>TEXT(UsageTable[[#This Row],[Time]],"mm-dd")</f>
        <v>02-27</v>
      </c>
      <c r="H3384" s="36" t="b" cm="1">
        <f t="array" ref="H3384">OR(WEEKDAY(UsageTable[[#This Row],[Time]])={1,7},NOT(ISERROR(VLOOKUP(DATE(YEAR(UsageTable[[#This Row],[Time]]),MONTH(UsageTable[[#This Row],[Time]]),DAY(UsageTable[[#This Row],[Time]])),Holidays[Date],1,FALSE()))))</f>
        <v>1</v>
      </c>
      <c r="I33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2.85</v>
      </c>
      <c r="J33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5" spans="2:11" x14ac:dyDescent="0.3">
      <c r="B3385" s="14">
        <v>44254</v>
      </c>
      <c r="C3385" s="61">
        <v>44254.791666666664</v>
      </c>
      <c r="D3385" s="17">
        <v>1.01</v>
      </c>
      <c r="E3385" s="15"/>
      <c r="F3385" s="15"/>
      <c r="G3385" s="36" t="str">
        <f>TEXT(UsageTable[[#This Row],[Time]],"mm-dd")</f>
        <v>02-27</v>
      </c>
      <c r="H3385" s="36" t="b" cm="1">
        <f t="array" ref="H3385">OR(WEEKDAY(UsageTable[[#This Row],[Time]])={1,7},NOT(ISERROR(VLOOKUP(DATE(YEAR(UsageTable[[#This Row],[Time]]),MONTH(UsageTable[[#This Row],[Time]]),DAY(UsageTable[[#This Row],[Time]])),Holidays[Date],1,FALSE()))))</f>
        <v>1</v>
      </c>
      <c r="I33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33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6" spans="2:11" x14ac:dyDescent="0.3">
      <c r="B3386" s="14">
        <v>44254</v>
      </c>
      <c r="C3386" s="61">
        <v>44254.833333333336</v>
      </c>
      <c r="D3386" s="17">
        <v>1.33</v>
      </c>
      <c r="E3386" s="15"/>
      <c r="F3386" s="15"/>
      <c r="G3386" s="36" t="str">
        <f>TEXT(UsageTable[[#This Row],[Time]],"mm-dd")</f>
        <v>02-27</v>
      </c>
      <c r="H3386" s="36" t="b" cm="1">
        <f t="array" ref="H3386">OR(WEEKDAY(UsageTable[[#This Row],[Time]])={1,7},NOT(ISERROR(VLOOKUP(DATE(YEAR(UsageTable[[#This Row],[Time]]),MONTH(UsageTable[[#This Row],[Time]]),DAY(UsageTable[[#This Row],[Time]])),Holidays[Date],1,FALSE()))))</f>
        <v>1</v>
      </c>
      <c r="I33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1.33</v>
      </c>
      <c r="J33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7" spans="2:11" x14ac:dyDescent="0.3">
      <c r="B3387" s="14">
        <v>44254</v>
      </c>
      <c r="C3387" s="61">
        <v>44254.875</v>
      </c>
      <c r="D3387" s="17">
        <v>0.96</v>
      </c>
      <c r="E3387" s="15"/>
      <c r="F3387" s="15"/>
      <c r="G3387" s="36" t="str">
        <f>TEXT(UsageTable[[#This Row],[Time]],"mm-dd")</f>
        <v>02-27</v>
      </c>
      <c r="H3387" s="36" t="b" cm="1">
        <f t="array" ref="H3387">OR(WEEKDAY(UsageTable[[#This Row],[Time]])={1,7},NOT(ISERROR(VLOOKUP(DATE(YEAR(UsageTable[[#This Row],[Time]]),MONTH(UsageTable[[#This Row],[Time]]),DAY(UsageTable[[#This Row],[Time]])),Holidays[Date],1,FALSE()))))</f>
        <v>1</v>
      </c>
      <c r="I33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3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8" spans="2:11" x14ac:dyDescent="0.3">
      <c r="B3388" s="14">
        <v>44254</v>
      </c>
      <c r="C3388" s="61">
        <v>44254.916666666664</v>
      </c>
      <c r="D3388" s="17">
        <v>0.48</v>
      </c>
      <c r="E3388" s="15"/>
      <c r="F3388" s="15"/>
      <c r="G3388" s="36" t="str">
        <f>TEXT(UsageTable[[#This Row],[Time]],"mm-dd")</f>
        <v>02-27</v>
      </c>
      <c r="H3388" s="36" t="b" cm="1">
        <f t="array" ref="H3388">OR(WEEKDAY(UsageTable[[#This Row],[Time]])={1,7},NOT(ISERROR(VLOOKUP(DATE(YEAR(UsageTable[[#This Row],[Time]]),MONTH(UsageTable[[#This Row],[Time]]),DAY(UsageTable[[#This Row],[Time]])),Holidays[Date],1,FALSE()))))</f>
        <v>1</v>
      </c>
      <c r="I33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33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89" spans="2:11" x14ac:dyDescent="0.3">
      <c r="B3389" s="14">
        <v>44254</v>
      </c>
      <c r="C3389" s="61">
        <v>44254.958333333336</v>
      </c>
      <c r="D3389" s="17">
        <v>4.57</v>
      </c>
      <c r="E3389" s="15"/>
      <c r="F3389" s="15"/>
      <c r="G3389" s="36" t="str">
        <f>TEXT(UsageTable[[#This Row],[Time]],"mm-dd")</f>
        <v>02-27</v>
      </c>
      <c r="H3389" s="36" t="b" cm="1">
        <f t="array" ref="H3389">OR(WEEKDAY(UsageTable[[#This Row],[Time]])={1,7},NOT(ISERROR(VLOOKUP(DATE(YEAR(UsageTable[[#This Row],[Time]]),MONTH(UsageTable[[#This Row],[Time]]),DAY(UsageTable[[#This Row],[Time]])),Holidays[Date],1,FALSE()))))</f>
        <v>1</v>
      </c>
      <c r="I33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4.57</v>
      </c>
      <c r="J33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0" spans="2:11" x14ac:dyDescent="0.3">
      <c r="B3390" s="14">
        <v>44255</v>
      </c>
      <c r="C3390" s="61">
        <v>44255</v>
      </c>
      <c r="D3390" s="17">
        <v>4.9000000000000004</v>
      </c>
      <c r="E3390" s="15"/>
      <c r="F3390" s="15"/>
      <c r="G3390" s="36" t="str">
        <f>TEXT(UsageTable[[#This Row],[Time]],"mm-dd")</f>
        <v>02-28</v>
      </c>
      <c r="H3390" s="36" t="b" cm="1">
        <f t="array" ref="H3390">OR(WEEKDAY(UsageTable[[#This Row],[Time]])={1,7},NOT(ISERROR(VLOOKUP(DATE(YEAR(UsageTable[[#This Row],[Time]]),MONTH(UsageTable[[#This Row],[Time]]),DAY(UsageTable[[#This Row],[Time]])),Holidays[Date],1,FALSE()))))</f>
        <v>1</v>
      </c>
      <c r="I33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4.9000000000000004</v>
      </c>
      <c r="J33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1" spans="2:11" x14ac:dyDescent="0.3">
      <c r="B3391" s="14">
        <v>44255</v>
      </c>
      <c r="C3391" s="61">
        <v>44255.041666666664</v>
      </c>
      <c r="D3391" s="17">
        <v>0.34</v>
      </c>
      <c r="E3391" s="15"/>
      <c r="F3391" s="15"/>
      <c r="G3391" s="36" t="str">
        <f>TEXT(UsageTable[[#This Row],[Time]],"mm-dd")</f>
        <v>02-28</v>
      </c>
      <c r="H3391" s="36" t="b" cm="1">
        <f t="array" ref="H3391">OR(WEEKDAY(UsageTable[[#This Row],[Time]])={1,7},NOT(ISERROR(VLOOKUP(DATE(YEAR(UsageTable[[#This Row],[Time]]),MONTH(UsageTable[[#This Row],[Time]]),DAY(UsageTable[[#This Row],[Time]])),Holidays[Date],1,FALSE()))))</f>
        <v>1</v>
      </c>
      <c r="I33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3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2" spans="2:11" x14ac:dyDescent="0.3">
      <c r="B3392" s="14">
        <v>44255</v>
      </c>
      <c r="C3392" s="61">
        <v>44255.083333333336</v>
      </c>
      <c r="D3392" s="17">
        <v>0.91</v>
      </c>
      <c r="E3392" s="15"/>
      <c r="F3392" s="15"/>
      <c r="G3392" s="36" t="str">
        <f>TEXT(UsageTable[[#This Row],[Time]],"mm-dd")</f>
        <v>02-28</v>
      </c>
      <c r="H3392" s="36" t="b" cm="1">
        <f t="array" ref="H3392">OR(WEEKDAY(UsageTable[[#This Row],[Time]])={1,7},NOT(ISERROR(VLOOKUP(DATE(YEAR(UsageTable[[#This Row],[Time]]),MONTH(UsageTable[[#This Row],[Time]]),DAY(UsageTable[[#This Row],[Time]])),Holidays[Date],1,FALSE()))))</f>
        <v>1</v>
      </c>
      <c r="I33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33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3" spans="2:11" x14ac:dyDescent="0.3">
      <c r="B3393" s="14">
        <v>44255</v>
      </c>
      <c r="C3393" s="61">
        <v>44255.125</v>
      </c>
      <c r="D3393" s="17">
        <v>0.48</v>
      </c>
      <c r="E3393" s="15"/>
      <c r="F3393" s="15"/>
      <c r="G3393" s="36" t="str">
        <f>TEXT(UsageTable[[#This Row],[Time]],"mm-dd")</f>
        <v>02-28</v>
      </c>
      <c r="H3393" s="36" t="b" cm="1">
        <f t="array" ref="H3393">OR(WEEKDAY(UsageTable[[#This Row],[Time]])={1,7},NOT(ISERROR(VLOOKUP(DATE(YEAR(UsageTable[[#This Row],[Time]]),MONTH(UsageTable[[#This Row],[Time]]),DAY(UsageTable[[#This Row],[Time]])),Holidays[Date],1,FALSE()))))</f>
        <v>1</v>
      </c>
      <c r="I33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33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4" spans="2:11" x14ac:dyDescent="0.3">
      <c r="B3394" s="14">
        <v>44255</v>
      </c>
      <c r="C3394" s="61">
        <v>44255.166666666664</v>
      </c>
      <c r="D3394" s="17">
        <v>0.33</v>
      </c>
      <c r="E3394" s="15"/>
      <c r="F3394" s="15"/>
      <c r="G3394" s="36" t="str">
        <f>TEXT(UsageTable[[#This Row],[Time]],"mm-dd")</f>
        <v>02-28</v>
      </c>
      <c r="H3394" s="36" t="b" cm="1">
        <f t="array" ref="H3394">OR(WEEKDAY(UsageTable[[#This Row],[Time]])={1,7},NOT(ISERROR(VLOOKUP(DATE(YEAR(UsageTable[[#This Row],[Time]]),MONTH(UsageTable[[#This Row],[Time]]),DAY(UsageTable[[#This Row],[Time]])),Holidays[Date],1,FALSE()))))</f>
        <v>1</v>
      </c>
      <c r="I33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3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5" spans="2:11" x14ac:dyDescent="0.3">
      <c r="B3395" s="14">
        <v>44255</v>
      </c>
      <c r="C3395" s="61">
        <v>44255.208333333336</v>
      </c>
      <c r="D3395" s="17">
        <v>0.93</v>
      </c>
      <c r="E3395" s="15"/>
      <c r="F3395" s="15"/>
      <c r="G3395" s="36" t="str">
        <f>TEXT(UsageTable[[#This Row],[Time]],"mm-dd")</f>
        <v>02-28</v>
      </c>
      <c r="H3395" s="36" t="b" cm="1">
        <f t="array" ref="H3395">OR(WEEKDAY(UsageTable[[#This Row],[Time]])={1,7},NOT(ISERROR(VLOOKUP(DATE(YEAR(UsageTable[[#This Row],[Time]]),MONTH(UsageTable[[#This Row],[Time]]),DAY(UsageTable[[#This Row],[Time]])),Holidays[Date],1,FALSE()))))</f>
        <v>1</v>
      </c>
      <c r="I33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33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6" spans="2:11" x14ac:dyDescent="0.3">
      <c r="B3396" s="14">
        <v>44255</v>
      </c>
      <c r="C3396" s="61">
        <v>44255.25</v>
      </c>
      <c r="D3396" s="17">
        <v>0.44</v>
      </c>
      <c r="E3396" s="15"/>
      <c r="F3396" s="15"/>
      <c r="G3396" s="36" t="str">
        <f>TEXT(UsageTable[[#This Row],[Time]],"mm-dd")</f>
        <v>02-28</v>
      </c>
      <c r="H3396" s="36" t="b" cm="1">
        <f t="array" ref="H3396">OR(WEEKDAY(UsageTable[[#This Row],[Time]])={1,7},NOT(ISERROR(VLOOKUP(DATE(YEAR(UsageTable[[#This Row],[Time]]),MONTH(UsageTable[[#This Row],[Time]]),DAY(UsageTable[[#This Row],[Time]])),Holidays[Date],1,FALSE()))))</f>
        <v>1</v>
      </c>
      <c r="I33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0.44</v>
      </c>
      <c r="J33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7" spans="2:11" x14ac:dyDescent="0.3">
      <c r="B3397" s="14">
        <v>44255</v>
      </c>
      <c r="C3397" s="61">
        <v>44255.291666666664</v>
      </c>
      <c r="D3397" s="17">
        <v>3.04</v>
      </c>
      <c r="E3397" s="15"/>
      <c r="F3397" s="15"/>
      <c r="G3397" s="36" t="str">
        <f>TEXT(UsageTable[[#This Row],[Time]],"mm-dd")</f>
        <v>02-28</v>
      </c>
      <c r="H3397" s="36" t="b" cm="1">
        <f t="array" ref="H3397">OR(WEEKDAY(UsageTable[[#This Row],[Time]])={1,7},NOT(ISERROR(VLOOKUP(DATE(YEAR(UsageTable[[#This Row],[Time]]),MONTH(UsageTable[[#This Row],[Time]]),DAY(UsageTable[[#This Row],[Time]])),Holidays[Date],1,FALSE()))))</f>
        <v>1</v>
      </c>
      <c r="I33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3.04</v>
      </c>
      <c r="J33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8" spans="2:11" x14ac:dyDescent="0.3">
      <c r="B3398" s="14">
        <v>44255</v>
      </c>
      <c r="C3398" s="61">
        <v>44255.333333333336</v>
      </c>
      <c r="D3398" s="17">
        <v>5.21</v>
      </c>
      <c r="E3398" s="15"/>
      <c r="F3398" s="15"/>
      <c r="G3398" s="36" t="str">
        <f>TEXT(UsageTable[[#This Row],[Time]],"mm-dd")</f>
        <v>02-28</v>
      </c>
      <c r="H3398" s="36" t="b" cm="1">
        <f t="array" ref="H3398">OR(WEEKDAY(UsageTable[[#This Row],[Time]])={1,7},NOT(ISERROR(VLOOKUP(DATE(YEAR(UsageTable[[#This Row],[Time]]),MONTH(UsageTable[[#This Row],[Time]]),DAY(UsageTable[[#This Row],[Time]])),Holidays[Date],1,FALSE()))))</f>
        <v>1</v>
      </c>
      <c r="I33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5.21</v>
      </c>
      <c r="J33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399" spans="2:11" x14ac:dyDescent="0.3">
      <c r="B3399" s="14">
        <v>44255</v>
      </c>
      <c r="C3399" s="61">
        <v>44255.375</v>
      </c>
      <c r="D3399" s="17">
        <v>2.5</v>
      </c>
      <c r="E3399" s="15"/>
      <c r="F3399" s="15"/>
      <c r="G3399" s="36" t="str">
        <f>TEXT(UsageTable[[#This Row],[Time]],"mm-dd")</f>
        <v>02-28</v>
      </c>
      <c r="H3399" s="36" t="b" cm="1">
        <f t="array" ref="H3399">OR(WEEKDAY(UsageTable[[#This Row],[Time]])={1,7},NOT(ISERROR(VLOOKUP(DATE(YEAR(UsageTable[[#This Row],[Time]]),MONTH(UsageTable[[#This Row],[Time]]),DAY(UsageTable[[#This Row],[Time]])),Holidays[Date],1,FALSE()))))</f>
        <v>1</v>
      </c>
      <c r="I33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2.5</v>
      </c>
      <c r="J33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3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0" spans="2:11" x14ac:dyDescent="0.3">
      <c r="B3400" s="14">
        <v>44255</v>
      </c>
      <c r="C3400" s="61">
        <v>44255.416666666664</v>
      </c>
      <c r="D3400" s="17">
        <v>1.61</v>
      </c>
      <c r="E3400" s="15"/>
      <c r="F3400" s="15"/>
      <c r="G3400" s="36" t="str">
        <f>TEXT(UsageTable[[#This Row],[Time]],"mm-dd")</f>
        <v>02-28</v>
      </c>
      <c r="H3400" s="36" t="b" cm="1">
        <f t="array" ref="H3400">OR(WEEKDAY(UsageTable[[#This Row],[Time]])={1,7},NOT(ISERROR(VLOOKUP(DATE(YEAR(UsageTable[[#This Row],[Time]]),MONTH(UsageTable[[#This Row],[Time]]),DAY(UsageTable[[#This Row],[Time]])),Holidays[Date],1,FALSE()))))</f>
        <v>1</v>
      </c>
      <c r="I34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34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1" spans="2:11" x14ac:dyDescent="0.3">
      <c r="B3401" s="14">
        <v>44255</v>
      </c>
      <c r="C3401" s="61">
        <v>44255.458333333336</v>
      </c>
      <c r="D3401" s="17">
        <v>0.99</v>
      </c>
      <c r="E3401" s="15"/>
      <c r="F3401" s="15"/>
      <c r="G3401" s="36" t="str">
        <f>TEXT(UsageTable[[#This Row],[Time]],"mm-dd")</f>
        <v>02-28</v>
      </c>
      <c r="H3401" s="36" t="b" cm="1">
        <f t="array" ref="H3401">OR(WEEKDAY(UsageTable[[#This Row],[Time]])={1,7},NOT(ISERROR(VLOOKUP(DATE(YEAR(UsageTable[[#This Row],[Time]]),MONTH(UsageTable[[#This Row],[Time]]),DAY(UsageTable[[#This Row],[Time]])),Holidays[Date],1,FALSE()))))</f>
        <v>1</v>
      </c>
      <c r="I34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34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2" spans="2:11" x14ac:dyDescent="0.3">
      <c r="B3402" s="14">
        <v>44255</v>
      </c>
      <c r="C3402" s="61">
        <v>44255.5</v>
      </c>
      <c r="D3402" s="17">
        <v>2.2599999999999998</v>
      </c>
      <c r="E3402" s="15"/>
      <c r="F3402" s="15"/>
      <c r="G3402" s="36" t="str">
        <f>TEXT(UsageTable[[#This Row],[Time]],"mm-dd")</f>
        <v>02-28</v>
      </c>
      <c r="H3402" s="36" t="b" cm="1">
        <f t="array" ref="H3402">OR(WEEKDAY(UsageTable[[#This Row],[Time]])={1,7},NOT(ISERROR(VLOOKUP(DATE(YEAR(UsageTable[[#This Row],[Time]]),MONTH(UsageTable[[#This Row],[Time]]),DAY(UsageTable[[#This Row],[Time]])),Holidays[Date],1,FALSE()))))</f>
        <v>1</v>
      </c>
      <c r="I34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2.2599999999999998</v>
      </c>
      <c r="J34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3" spans="2:11" x14ac:dyDescent="0.3">
      <c r="B3403" s="14">
        <v>44255</v>
      </c>
      <c r="C3403" s="61">
        <v>44255.541666666664</v>
      </c>
      <c r="D3403" s="17">
        <v>1.44</v>
      </c>
      <c r="E3403" s="15"/>
      <c r="F3403" s="15"/>
      <c r="G3403" s="36" t="str">
        <f>TEXT(UsageTable[[#This Row],[Time]],"mm-dd")</f>
        <v>02-28</v>
      </c>
      <c r="H3403" s="36" t="b" cm="1">
        <f t="array" ref="H3403">OR(WEEKDAY(UsageTable[[#This Row],[Time]])={1,7},NOT(ISERROR(VLOOKUP(DATE(YEAR(UsageTable[[#This Row],[Time]]),MONTH(UsageTable[[#This Row],[Time]]),DAY(UsageTable[[#This Row],[Time]])),Holidays[Date],1,FALSE()))))</f>
        <v>1</v>
      </c>
      <c r="I34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4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4" spans="2:11" x14ac:dyDescent="0.3">
      <c r="B3404" s="14">
        <v>44255</v>
      </c>
      <c r="C3404" s="61">
        <v>44255.583333333336</v>
      </c>
      <c r="D3404" s="17">
        <v>1.46</v>
      </c>
      <c r="E3404" s="15"/>
      <c r="F3404" s="15"/>
      <c r="G3404" s="36" t="str">
        <f>TEXT(UsageTable[[#This Row],[Time]],"mm-dd")</f>
        <v>02-28</v>
      </c>
      <c r="H3404" s="36" t="b" cm="1">
        <f t="array" ref="H3404">OR(WEEKDAY(UsageTable[[#This Row],[Time]])={1,7},NOT(ISERROR(VLOOKUP(DATE(YEAR(UsageTable[[#This Row],[Time]]),MONTH(UsageTable[[#This Row],[Time]]),DAY(UsageTable[[#This Row],[Time]])),Holidays[Date],1,FALSE()))))</f>
        <v>1</v>
      </c>
      <c r="I34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34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5" spans="2:11" x14ac:dyDescent="0.3">
      <c r="B3405" s="14">
        <v>44255</v>
      </c>
      <c r="C3405" s="61">
        <v>44255.625</v>
      </c>
      <c r="D3405" s="17">
        <v>2.11</v>
      </c>
      <c r="E3405" s="15"/>
      <c r="F3405" s="15"/>
      <c r="G3405" s="36" t="str">
        <f>TEXT(UsageTable[[#This Row],[Time]],"mm-dd")</f>
        <v>02-28</v>
      </c>
      <c r="H3405" s="36" t="b" cm="1">
        <f t="array" ref="H3405">OR(WEEKDAY(UsageTable[[#This Row],[Time]])={1,7},NOT(ISERROR(VLOOKUP(DATE(YEAR(UsageTable[[#This Row],[Time]]),MONTH(UsageTable[[#This Row],[Time]]),DAY(UsageTable[[#This Row],[Time]])),Holidays[Date],1,FALSE()))))</f>
        <v>1</v>
      </c>
      <c r="I34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2.11</v>
      </c>
      <c r="J34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6" spans="2:11" x14ac:dyDescent="0.3">
      <c r="B3406" s="14">
        <v>44255</v>
      </c>
      <c r="C3406" s="61">
        <v>44255.666666666664</v>
      </c>
      <c r="D3406" s="17">
        <v>2.81</v>
      </c>
      <c r="E3406" s="15"/>
      <c r="F3406" s="15"/>
      <c r="G3406" s="36" t="str">
        <f>TEXT(UsageTable[[#This Row],[Time]],"mm-dd")</f>
        <v>02-28</v>
      </c>
      <c r="H3406" s="36" t="b" cm="1">
        <f t="array" ref="H3406">OR(WEEKDAY(UsageTable[[#This Row],[Time]])={1,7},NOT(ISERROR(VLOOKUP(DATE(YEAR(UsageTable[[#This Row],[Time]]),MONTH(UsageTable[[#This Row],[Time]]),DAY(UsageTable[[#This Row],[Time]])),Holidays[Date],1,FALSE()))))</f>
        <v>1</v>
      </c>
      <c r="I34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2.81</v>
      </c>
      <c r="J34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7" spans="2:11" x14ac:dyDescent="0.3">
      <c r="B3407" s="14">
        <v>44255</v>
      </c>
      <c r="C3407" s="61">
        <v>44255.708333333336</v>
      </c>
      <c r="D3407" s="17">
        <v>3.52</v>
      </c>
      <c r="E3407" s="15"/>
      <c r="F3407" s="15"/>
      <c r="G3407" s="36" t="str">
        <f>TEXT(UsageTable[[#This Row],[Time]],"mm-dd")</f>
        <v>02-28</v>
      </c>
      <c r="H3407" s="36" t="b" cm="1">
        <f t="array" ref="H3407">OR(WEEKDAY(UsageTable[[#This Row],[Time]])={1,7},NOT(ISERROR(VLOOKUP(DATE(YEAR(UsageTable[[#This Row],[Time]]),MONTH(UsageTable[[#This Row],[Time]]),DAY(UsageTable[[#This Row],[Time]])),Holidays[Date],1,FALSE()))))</f>
        <v>1</v>
      </c>
      <c r="I34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3.52</v>
      </c>
      <c r="J34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8" spans="2:11" x14ac:dyDescent="0.3">
      <c r="B3408" s="14">
        <v>44255</v>
      </c>
      <c r="C3408" s="61">
        <v>44255.75</v>
      </c>
      <c r="D3408" s="17">
        <v>2.68</v>
      </c>
      <c r="E3408" s="15"/>
      <c r="F3408" s="15"/>
      <c r="G3408" s="36" t="str">
        <f>TEXT(UsageTable[[#This Row],[Time]],"mm-dd")</f>
        <v>02-28</v>
      </c>
      <c r="H3408" s="36" t="b" cm="1">
        <f t="array" ref="H3408">OR(WEEKDAY(UsageTable[[#This Row],[Time]])={1,7},NOT(ISERROR(VLOOKUP(DATE(YEAR(UsageTable[[#This Row],[Time]]),MONTH(UsageTable[[#This Row],[Time]]),DAY(UsageTable[[#This Row],[Time]])),Holidays[Date],1,FALSE()))))</f>
        <v>1</v>
      </c>
      <c r="I34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2.68</v>
      </c>
      <c r="J34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09" spans="2:11" x14ac:dyDescent="0.3">
      <c r="B3409" s="14">
        <v>44255</v>
      </c>
      <c r="C3409" s="61">
        <v>44255.791666666664</v>
      </c>
      <c r="D3409" s="17">
        <v>1.42</v>
      </c>
      <c r="E3409" s="15"/>
      <c r="F3409" s="15"/>
      <c r="G3409" s="36" t="str">
        <f>TEXT(UsageTable[[#This Row],[Time]],"mm-dd")</f>
        <v>02-28</v>
      </c>
      <c r="H3409" s="36" t="b" cm="1">
        <f t="array" ref="H3409">OR(WEEKDAY(UsageTable[[#This Row],[Time]])={1,7},NOT(ISERROR(VLOOKUP(DATE(YEAR(UsageTable[[#This Row],[Time]]),MONTH(UsageTable[[#This Row],[Time]]),DAY(UsageTable[[#This Row],[Time]])),Holidays[Date],1,FALSE()))))</f>
        <v>1</v>
      </c>
      <c r="I34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1.42</v>
      </c>
      <c r="J34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0" spans="2:11" x14ac:dyDescent="0.3">
      <c r="B3410" s="14">
        <v>44255</v>
      </c>
      <c r="C3410" s="61">
        <v>44255.833333333336</v>
      </c>
      <c r="D3410" s="17">
        <v>1.47</v>
      </c>
      <c r="E3410" s="15"/>
      <c r="F3410" s="15"/>
      <c r="G3410" s="36" t="str">
        <f>TEXT(UsageTable[[#This Row],[Time]],"mm-dd")</f>
        <v>02-28</v>
      </c>
      <c r="H3410" s="36" t="b" cm="1">
        <f t="array" ref="H3410">OR(WEEKDAY(UsageTable[[#This Row],[Time]])={1,7},NOT(ISERROR(VLOOKUP(DATE(YEAR(UsageTable[[#This Row],[Time]]),MONTH(UsageTable[[#This Row],[Time]]),DAY(UsageTable[[#This Row],[Time]])),Holidays[Date],1,FALSE()))))</f>
        <v>1</v>
      </c>
      <c r="I34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1.47</v>
      </c>
      <c r="J34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1" spans="2:11" x14ac:dyDescent="0.3">
      <c r="B3411" s="14">
        <v>44255</v>
      </c>
      <c r="C3411" s="61">
        <v>44255.875</v>
      </c>
      <c r="D3411" s="17">
        <v>1.75</v>
      </c>
      <c r="E3411" s="15"/>
      <c r="F3411" s="15"/>
      <c r="G3411" s="36" t="str">
        <f>TEXT(UsageTable[[#This Row],[Time]],"mm-dd")</f>
        <v>02-28</v>
      </c>
      <c r="H3411" s="36" t="b" cm="1">
        <f t="array" ref="H3411">OR(WEEKDAY(UsageTable[[#This Row],[Time]])={1,7},NOT(ISERROR(VLOOKUP(DATE(YEAR(UsageTable[[#This Row],[Time]]),MONTH(UsageTable[[#This Row],[Time]]),DAY(UsageTable[[#This Row],[Time]])),Holidays[Date],1,FALSE()))))</f>
        <v>1</v>
      </c>
      <c r="I34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34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2" spans="2:11" x14ac:dyDescent="0.3">
      <c r="B3412" s="14">
        <v>44255</v>
      </c>
      <c r="C3412" s="61">
        <v>44255.916666666664</v>
      </c>
      <c r="D3412" s="17">
        <v>2.2599999999999998</v>
      </c>
      <c r="E3412" s="15"/>
      <c r="F3412" s="15"/>
      <c r="G3412" s="36" t="str">
        <f>TEXT(UsageTable[[#This Row],[Time]],"mm-dd")</f>
        <v>02-28</v>
      </c>
      <c r="H3412" s="36" t="b" cm="1">
        <f t="array" ref="H3412">OR(WEEKDAY(UsageTable[[#This Row],[Time]])={1,7},NOT(ISERROR(VLOOKUP(DATE(YEAR(UsageTable[[#This Row],[Time]]),MONTH(UsageTable[[#This Row],[Time]]),DAY(UsageTable[[#This Row],[Time]])),Holidays[Date],1,FALSE()))))</f>
        <v>1</v>
      </c>
      <c r="I34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2.2599999999999998</v>
      </c>
      <c r="J34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3" spans="2:11" x14ac:dyDescent="0.3">
      <c r="B3413" s="14">
        <v>44255</v>
      </c>
      <c r="C3413" s="61">
        <v>44255.958333333336</v>
      </c>
      <c r="D3413" s="17">
        <v>4.9000000000000004</v>
      </c>
      <c r="E3413" s="15"/>
      <c r="F3413" s="15"/>
      <c r="G3413" s="36" t="str">
        <f>TEXT(UsageTable[[#This Row],[Time]],"mm-dd")</f>
        <v>02-28</v>
      </c>
      <c r="H3413" s="36" t="b" cm="1">
        <f t="array" ref="H3413">OR(WEEKDAY(UsageTable[[#This Row],[Time]])={1,7},NOT(ISERROR(VLOOKUP(DATE(YEAR(UsageTable[[#This Row],[Time]]),MONTH(UsageTable[[#This Row],[Time]]),DAY(UsageTable[[#This Row],[Time]])),Holidays[Date],1,FALSE()))))</f>
        <v>1</v>
      </c>
      <c r="I34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4.9000000000000004</v>
      </c>
      <c r="J34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4" spans="2:11" x14ac:dyDescent="0.3">
      <c r="B3414" s="14">
        <v>44256</v>
      </c>
      <c r="C3414" s="61">
        <v>44256</v>
      </c>
      <c r="D3414" s="17">
        <v>1.78</v>
      </c>
      <c r="E3414" s="15"/>
      <c r="F3414" s="15"/>
      <c r="G3414" s="36" t="str">
        <f>TEXT(UsageTable[[#This Row],[Time]],"mm-dd")</f>
        <v>03-01</v>
      </c>
      <c r="H3414" s="36" t="b" cm="1">
        <f t="array" ref="H3414">OR(WEEKDAY(UsageTable[[#This Row],[Time]])={1,7},NOT(ISERROR(VLOOKUP(DATE(YEAR(UsageTable[[#This Row],[Time]]),MONTH(UsageTable[[#This Row],[Time]]),DAY(UsageTable[[#This Row],[Time]])),Holidays[Date],1,FALSE()))))</f>
        <v>0</v>
      </c>
      <c r="I34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1.78</v>
      </c>
      <c r="J34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5" spans="2:11" x14ac:dyDescent="0.3">
      <c r="B3415" s="14">
        <v>44256</v>
      </c>
      <c r="C3415" s="61">
        <v>44256.041666666664</v>
      </c>
      <c r="D3415" s="17">
        <v>0.34</v>
      </c>
      <c r="E3415" s="15"/>
      <c r="F3415" s="15"/>
      <c r="G3415" s="36" t="str">
        <f>TEXT(UsageTable[[#This Row],[Time]],"mm-dd")</f>
        <v>03-01</v>
      </c>
      <c r="H3415" s="36" t="b" cm="1">
        <f t="array" ref="H3415">OR(WEEKDAY(UsageTable[[#This Row],[Time]])={1,7},NOT(ISERROR(VLOOKUP(DATE(YEAR(UsageTable[[#This Row],[Time]]),MONTH(UsageTable[[#This Row],[Time]]),DAY(UsageTable[[#This Row],[Time]])),Holidays[Date],1,FALSE()))))</f>
        <v>0</v>
      </c>
      <c r="I34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4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6" spans="2:11" x14ac:dyDescent="0.3">
      <c r="B3416" s="14">
        <v>44256</v>
      </c>
      <c r="C3416" s="61">
        <v>44256.083333333336</v>
      </c>
      <c r="D3416" s="17">
        <v>0.67</v>
      </c>
      <c r="E3416" s="15"/>
      <c r="F3416" s="15"/>
      <c r="G3416" s="36" t="str">
        <f>TEXT(UsageTable[[#This Row],[Time]],"mm-dd")</f>
        <v>03-01</v>
      </c>
      <c r="H3416" s="36" t="b" cm="1">
        <f t="array" ref="H3416">OR(WEEKDAY(UsageTable[[#This Row],[Time]])={1,7},NOT(ISERROR(VLOOKUP(DATE(YEAR(UsageTable[[#This Row],[Time]]),MONTH(UsageTable[[#This Row],[Time]]),DAY(UsageTable[[#This Row],[Time]])),Holidays[Date],1,FALSE()))))</f>
        <v>0</v>
      </c>
      <c r="I34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0.67</v>
      </c>
      <c r="J34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7" spans="2:11" x14ac:dyDescent="0.3">
      <c r="B3417" s="14">
        <v>44256</v>
      </c>
      <c r="C3417" s="61">
        <v>44256.125</v>
      </c>
      <c r="D3417" s="17">
        <v>0.37</v>
      </c>
      <c r="E3417" s="15"/>
      <c r="F3417" s="15"/>
      <c r="G3417" s="36" t="str">
        <f>TEXT(UsageTable[[#This Row],[Time]],"mm-dd")</f>
        <v>03-01</v>
      </c>
      <c r="H3417" s="36" t="b" cm="1">
        <f t="array" ref="H3417">OR(WEEKDAY(UsageTable[[#This Row],[Time]])={1,7},NOT(ISERROR(VLOOKUP(DATE(YEAR(UsageTable[[#This Row],[Time]]),MONTH(UsageTable[[#This Row],[Time]]),DAY(UsageTable[[#This Row],[Time]])),Holidays[Date],1,FALSE()))))</f>
        <v>0</v>
      </c>
      <c r="I34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4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8" spans="2:11" x14ac:dyDescent="0.3">
      <c r="B3418" s="14">
        <v>44256</v>
      </c>
      <c r="C3418" s="61">
        <v>44256.166666666664</v>
      </c>
      <c r="D3418" s="17">
        <v>0.59</v>
      </c>
      <c r="E3418" s="15"/>
      <c r="F3418" s="15"/>
      <c r="G3418" s="36" t="str">
        <f>TEXT(UsageTable[[#This Row],[Time]],"mm-dd")</f>
        <v>03-01</v>
      </c>
      <c r="H3418" s="36" t="b" cm="1">
        <f t="array" ref="H3418">OR(WEEKDAY(UsageTable[[#This Row],[Time]])={1,7},NOT(ISERROR(VLOOKUP(DATE(YEAR(UsageTable[[#This Row],[Time]]),MONTH(UsageTable[[#This Row],[Time]]),DAY(UsageTable[[#This Row],[Time]])),Holidays[Date],1,FALSE()))))</f>
        <v>0</v>
      </c>
      <c r="I34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34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19" spans="2:11" x14ac:dyDescent="0.3">
      <c r="B3419" s="14">
        <v>44256</v>
      </c>
      <c r="C3419" s="61">
        <v>44256.208333333336</v>
      </c>
      <c r="D3419" s="17">
        <v>0.61</v>
      </c>
      <c r="E3419" s="15"/>
      <c r="F3419" s="15"/>
      <c r="G3419" s="36" t="str">
        <f>TEXT(UsageTable[[#This Row],[Time]],"mm-dd")</f>
        <v>03-01</v>
      </c>
      <c r="H3419" s="36" t="b" cm="1">
        <f t="array" ref="H3419">OR(WEEKDAY(UsageTable[[#This Row],[Time]])={1,7},NOT(ISERROR(VLOOKUP(DATE(YEAR(UsageTable[[#This Row],[Time]]),MONTH(UsageTable[[#This Row],[Time]]),DAY(UsageTable[[#This Row],[Time]])),Holidays[Date],1,FALSE()))))</f>
        <v>0</v>
      </c>
      <c r="I34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34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0" spans="2:11" x14ac:dyDescent="0.3">
      <c r="B3420" s="14">
        <v>44256</v>
      </c>
      <c r="C3420" s="61">
        <v>44256.25</v>
      </c>
      <c r="D3420" s="17">
        <v>1.99</v>
      </c>
      <c r="E3420" s="15"/>
      <c r="F3420" s="15"/>
      <c r="G3420" s="36" t="str">
        <f>TEXT(UsageTable[[#This Row],[Time]],"mm-dd")</f>
        <v>03-01</v>
      </c>
      <c r="H3420" s="36" t="b" cm="1">
        <f t="array" ref="H3420">OR(WEEKDAY(UsageTable[[#This Row],[Time]])={1,7},NOT(ISERROR(VLOOKUP(DATE(YEAR(UsageTable[[#This Row],[Time]]),MONTH(UsageTable[[#This Row],[Time]]),DAY(UsageTable[[#This Row],[Time]])),Holidays[Date],1,FALSE()))))</f>
        <v>0</v>
      </c>
      <c r="I34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1.99</v>
      </c>
      <c r="J34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1" spans="2:11" x14ac:dyDescent="0.3">
      <c r="B3421" s="14">
        <v>44256</v>
      </c>
      <c r="C3421" s="61">
        <v>44256.291666666664</v>
      </c>
      <c r="D3421" s="17">
        <v>2.4500000000000002</v>
      </c>
      <c r="E3421" s="15"/>
      <c r="F3421" s="15"/>
      <c r="G3421" s="36" t="str">
        <f>TEXT(UsageTable[[#This Row],[Time]],"mm-dd")</f>
        <v>03-01</v>
      </c>
      <c r="H3421" s="36" t="b" cm="1">
        <f t="array" ref="H3421">OR(WEEKDAY(UsageTable[[#This Row],[Time]])={1,7},NOT(ISERROR(VLOOKUP(DATE(YEAR(UsageTable[[#This Row],[Time]]),MONTH(UsageTable[[#This Row],[Time]]),DAY(UsageTable[[#This Row],[Time]])),Holidays[Date],1,FALSE()))))</f>
        <v>0</v>
      </c>
      <c r="I34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2.4500000000000002</v>
      </c>
    </row>
    <row r="3422" spans="2:11" x14ac:dyDescent="0.3">
      <c r="B3422" s="14">
        <v>44256</v>
      </c>
      <c r="C3422" s="61">
        <v>44256.333333333336</v>
      </c>
      <c r="D3422" s="17">
        <v>2.2400000000000002</v>
      </c>
      <c r="E3422" s="15"/>
      <c r="F3422" s="15"/>
      <c r="G3422" s="36" t="str">
        <f>TEXT(UsageTable[[#This Row],[Time]],"mm-dd")</f>
        <v>03-01</v>
      </c>
      <c r="H3422" s="36" t="b" cm="1">
        <f t="array" ref="H3422">OR(WEEKDAY(UsageTable[[#This Row],[Time]])={1,7},NOT(ISERROR(VLOOKUP(DATE(YEAR(UsageTable[[#This Row],[Time]]),MONTH(UsageTable[[#This Row],[Time]]),DAY(UsageTable[[#This Row],[Time]])),Holidays[Date],1,FALSE()))))</f>
        <v>0</v>
      </c>
      <c r="I34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3423" spans="2:11" x14ac:dyDescent="0.3">
      <c r="B3423" s="14">
        <v>44256</v>
      </c>
      <c r="C3423" s="61">
        <v>44256.375</v>
      </c>
      <c r="D3423" s="17">
        <v>1.76</v>
      </c>
      <c r="E3423" s="15"/>
      <c r="F3423" s="15"/>
      <c r="G3423" s="36" t="str">
        <f>TEXT(UsageTable[[#This Row],[Time]],"mm-dd")</f>
        <v>03-01</v>
      </c>
      <c r="H3423" s="36" t="b" cm="1">
        <f t="array" ref="H3423">OR(WEEKDAY(UsageTable[[#This Row],[Time]])={1,7},NOT(ISERROR(VLOOKUP(DATE(YEAR(UsageTable[[#This Row],[Time]]),MONTH(UsageTable[[#This Row],[Time]]),DAY(UsageTable[[#This Row],[Time]])),Holidays[Date],1,FALSE()))))</f>
        <v>0</v>
      </c>
      <c r="I34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1.76</v>
      </c>
    </row>
    <row r="3424" spans="2:11" x14ac:dyDescent="0.3">
      <c r="B3424" s="14">
        <v>44256</v>
      </c>
      <c r="C3424" s="61">
        <v>44256.416666666664</v>
      </c>
      <c r="D3424" s="17">
        <v>1.48</v>
      </c>
      <c r="E3424" s="15"/>
      <c r="F3424" s="15"/>
      <c r="G3424" s="36" t="str">
        <f>TEXT(UsageTable[[#This Row],[Time]],"mm-dd")</f>
        <v>03-01</v>
      </c>
      <c r="H3424" s="36" t="b" cm="1">
        <f t="array" ref="H3424">OR(WEEKDAY(UsageTable[[#This Row],[Time]])={1,7},NOT(ISERROR(VLOOKUP(DATE(YEAR(UsageTable[[#This Row],[Time]]),MONTH(UsageTable[[#This Row],[Time]]),DAY(UsageTable[[#This Row],[Time]])),Holidays[Date],1,FALSE()))))</f>
        <v>0</v>
      </c>
      <c r="I34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1.48</v>
      </c>
    </row>
    <row r="3425" spans="2:11" x14ac:dyDescent="0.3">
      <c r="B3425" s="14">
        <v>44256</v>
      </c>
      <c r="C3425" s="61">
        <v>44256.458333333336</v>
      </c>
      <c r="D3425" s="17">
        <v>1.63</v>
      </c>
      <c r="E3425" s="15"/>
      <c r="F3425" s="15"/>
      <c r="G3425" s="36" t="str">
        <f>TEXT(UsageTable[[#This Row],[Time]],"mm-dd")</f>
        <v>03-01</v>
      </c>
      <c r="H3425" s="36" t="b" cm="1">
        <f t="array" ref="H3425">OR(WEEKDAY(UsageTable[[#This Row],[Time]])={1,7},NOT(ISERROR(VLOOKUP(DATE(YEAR(UsageTable[[#This Row],[Time]]),MONTH(UsageTable[[#This Row],[Time]]),DAY(UsageTable[[#This Row],[Time]])),Holidays[Date],1,FALSE()))))</f>
        <v>0</v>
      </c>
      <c r="I34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1.63</v>
      </c>
      <c r="K34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6" spans="2:11" x14ac:dyDescent="0.3">
      <c r="B3426" s="14">
        <v>44256</v>
      </c>
      <c r="C3426" s="61">
        <v>44256.5</v>
      </c>
      <c r="D3426" s="17">
        <v>2.1800000000000002</v>
      </c>
      <c r="E3426" s="15"/>
      <c r="F3426" s="15"/>
      <c r="G3426" s="36" t="str">
        <f>TEXT(UsageTable[[#This Row],[Time]],"mm-dd")</f>
        <v>03-01</v>
      </c>
      <c r="H3426" s="36" t="b" cm="1">
        <f t="array" ref="H3426">OR(WEEKDAY(UsageTable[[#This Row],[Time]])={1,7},NOT(ISERROR(VLOOKUP(DATE(YEAR(UsageTable[[#This Row],[Time]]),MONTH(UsageTable[[#This Row],[Time]]),DAY(UsageTable[[#This Row],[Time]])),Holidays[Date],1,FALSE()))))</f>
        <v>0</v>
      </c>
      <c r="I34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2.1800000000000002</v>
      </c>
      <c r="K34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7" spans="2:11" x14ac:dyDescent="0.3">
      <c r="B3427" s="14">
        <v>44256</v>
      </c>
      <c r="C3427" s="61">
        <v>44256.541666666664</v>
      </c>
      <c r="D3427" s="17">
        <v>1.43</v>
      </c>
      <c r="E3427" s="15"/>
      <c r="F3427" s="15"/>
      <c r="G3427" s="36" t="str">
        <f>TEXT(UsageTable[[#This Row],[Time]],"mm-dd")</f>
        <v>03-01</v>
      </c>
      <c r="H3427" s="36" t="b" cm="1">
        <f t="array" ref="H3427">OR(WEEKDAY(UsageTable[[#This Row],[Time]])={1,7},NOT(ISERROR(VLOOKUP(DATE(YEAR(UsageTable[[#This Row],[Time]]),MONTH(UsageTable[[#This Row],[Time]]),DAY(UsageTable[[#This Row],[Time]])),Holidays[Date],1,FALSE()))))</f>
        <v>0</v>
      </c>
      <c r="I34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1.43</v>
      </c>
      <c r="K34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8" spans="2:11" x14ac:dyDescent="0.3">
      <c r="B3428" s="14">
        <v>44256</v>
      </c>
      <c r="C3428" s="61">
        <v>44256.583333333336</v>
      </c>
      <c r="D3428" s="17">
        <v>0.84</v>
      </c>
      <c r="E3428" s="15"/>
      <c r="F3428" s="15"/>
      <c r="G3428" s="36" t="str">
        <f>TEXT(UsageTable[[#This Row],[Time]],"mm-dd")</f>
        <v>03-01</v>
      </c>
      <c r="H3428" s="36" t="b" cm="1">
        <f t="array" ref="H3428">OR(WEEKDAY(UsageTable[[#This Row],[Time]])={1,7},NOT(ISERROR(VLOOKUP(DATE(YEAR(UsageTable[[#This Row],[Time]]),MONTH(UsageTable[[#This Row],[Time]]),DAY(UsageTable[[#This Row],[Time]])),Holidays[Date],1,FALSE()))))</f>
        <v>0</v>
      </c>
      <c r="I34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0.84</v>
      </c>
      <c r="K34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29" spans="2:11" x14ac:dyDescent="0.3">
      <c r="B3429" s="14">
        <v>44256</v>
      </c>
      <c r="C3429" s="61">
        <v>44256.625</v>
      </c>
      <c r="D3429" s="17">
        <v>1.66</v>
      </c>
      <c r="E3429" s="15"/>
      <c r="F3429" s="15"/>
      <c r="G3429" s="36" t="str">
        <f>TEXT(UsageTable[[#This Row],[Time]],"mm-dd")</f>
        <v>03-01</v>
      </c>
      <c r="H3429" s="36" t="b" cm="1">
        <f t="array" ref="H3429">OR(WEEKDAY(UsageTable[[#This Row],[Time]])={1,7},NOT(ISERROR(VLOOKUP(DATE(YEAR(UsageTable[[#This Row],[Time]]),MONTH(UsageTable[[#This Row],[Time]]),DAY(UsageTable[[#This Row],[Time]])),Holidays[Date],1,FALSE()))))</f>
        <v>0</v>
      </c>
      <c r="I34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1.66</v>
      </c>
      <c r="K34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0" spans="2:11" x14ac:dyDescent="0.3">
      <c r="B3430" s="14">
        <v>44256</v>
      </c>
      <c r="C3430" s="61">
        <v>44256.666666666664</v>
      </c>
      <c r="D3430" s="17">
        <v>1.98</v>
      </c>
      <c r="E3430" s="15"/>
      <c r="F3430" s="15"/>
      <c r="G3430" s="36" t="str">
        <f>TEXT(UsageTable[[#This Row],[Time]],"mm-dd")</f>
        <v>03-01</v>
      </c>
      <c r="H3430" s="36" t="b" cm="1">
        <f t="array" ref="H3430">OR(WEEKDAY(UsageTable[[#This Row],[Time]])={1,7},NOT(ISERROR(VLOOKUP(DATE(YEAR(UsageTable[[#This Row],[Time]]),MONTH(UsageTable[[#This Row],[Time]]),DAY(UsageTable[[#This Row],[Time]])),Holidays[Date],1,FALSE()))))</f>
        <v>0</v>
      </c>
      <c r="I34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1.98</v>
      </c>
      <c r="K34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1" spans="2:11" x14ac:dyDescent="0.3">
      <c r="B3431" s="14">
        <v>44256</v>
      </c>
      <c r="C3431" s="61">
        <v>44256.708333333336</v>
      </c>
      <c r="D3431" s="17">
        <v>5.84</v>
      </c>
      <c r="E3431" s="15"/>
      <c r="F3431" s="15"/>
      <c r="G3431" s="36" t="str">
        <f>TEXT(UsageTable[[#This Row],[Time]],"mm-dd")</f>
        <v>03-01</v>
      </c>
      <c r="H3431" s="36" t="b" cm="1">
        <f t="array" ref="H3431">OR(WEEKDAY(UsageTable[[#This Row],[Time]])={1,7},NOT(ISERROR(VLOOKUP(DATE(YEAR(UsageTable[[#This Row],[Time]]),MONTH(UsageTable[[#This Row],[Time]]),DAY(UsageTable[[#This Row],[Time]])),Holidays[Date],1,FALSE()))))</f>
        <v>0</v>
      </c>
      <c r="I34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5.84</v>
      </c>
    </row>
    <row r="3432" spans="2:11" x14ac:dyDescent="0.3">
      <c r="B3432" s="14">
        <v>44256</v>
      </c>
      <c r="C3432" s="61">
        <v>44256.75</v>
      </c>
      <c r="D3432" s="17">
        <v>3.84</v>
      </c>
      <c r="E3432" s="15"/>
      <c r="F3432" s="15"/>
      <c r="G3432" s="36" t="str">
        <f>TEXT(UsageTable[[#This Row],[Time]],"mm-dd")</f>
        <v>03-01</v>
      </c>
      <c r="H3432" s="36" t="b" cm="1">
        <f t="array" ref="H3432">OR(WEEKDAY(UsageTable[[#This Row],[Time]])={1,7},NOT(ISERROR(VLOOKUP(DATE(YEAR(UsageTable[[#This Row],[Time]]),MONTH(UsageTable[[#This Row],[Time]]),DAY(UsageTable[[#This Row],[Time]])),Holidays[Date],1,FALSE()))))</f>
        <v>0</v>
      </c>
      <c r="I34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3.84</v>
      </c>
    </row>
    <row r="3433" spans="2:11" x14ac:dyDescent="0.3">
      <c r="B3433" s="14">
        <v>44256</v>
      </c>
      <c r="C3433" s="61">
        <v>44256.791666666664</v>
      </c>
      <c r="D3433" s="17">
        <v>2.17</v>
      </c>
      <c r="E3433" s="15"/>
      <c r="F3433" s="15"/>
      <c r="G3433" s="36" t="str">
        <f>TEXT(UsageTable[[#This Row],[Time]],"mm-dd")</f>
        <v>03-01</v>
      </c>
      <c r="H3433" s="36" t="b" cm="1">
        <f t="array" ref="H3433">OR(WEEKDAY(UsageTable[[#This Row],[Time]])={1,7},NOT(ISERROR(VLOOKUP(DATE(YEAR(UsageTable[[#This Row],[Time]]),MONTH(UsageTable[[#This Row],[Time]]),DAY(UsageTable[[#This Row],[Time]])),Holidays[Date],1,FALSE()))))</f>
        <v>0</v>
      </c>
      <c r="I34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2.17</v>
      </c>
      <c r="J34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4" spans="2:11" x14ac:dyDescent="0.3">
      <c r="B3434" s="14">
        <v>44256</v>
      </c>
      <c r="C3434" s="61">
        <v>44256.833333333336</v>
      </c>
      <c r="D3434" s="17">
        <v>1.59</v>
      </c>
      <c r="E3434" s="15"/>
      <c r="F3434" s="15"/>
      <c r="G3434" s="36" t="str">
        <f>TEXT(UsageTable[[#This Row],[Time]],"mm-dd")</f>
        <v>03-01</v>
      </c>
      <c r="H3434" s="36" t="b" cm="1">
        <f t="array" ref="H3434">OR(WEEKDAY(UsageTable[[#This Row],[Time]])={1,7},NOT(ISERROR(VLOOKUP(DATE(YEAR(UsageTable[[#This Row],[Time]]),MONTH(UsageTable[[#This Row],[Time]]),DAY(UsageTable[[#This Row],[Time]])),Holidays[Date],1,FALSE()))))</f>
        <v>0</v>
      </c>
      <c r="I34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34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5" spans="2:11" x14ac:dyDescent="0.3">
      <c r="B3435" s="14">
        <v>44256</v>
      </c>
      <c r="C3435" s="61">
        <v>44256.875</v>
      </c>
      <c r="D3435" s="17">
        <v>0.55000000000000004</v>
      </c>
      <c r="E3435" s="15"/>
      <c r="F3435" s="15"/>
      <c r="G3435" s="36" t="str">
        <f>TEXT(UsageTable[[#This Row],[Time]],"mm-dd")</f>
        <v>03-01</v>
      </c>
      <c r="H3435" s="36" t="b" cm="1">
        <f t="array" ref="H3435">OR(WEEKDAY(UsageTable[[#This Row],[Time]])={1,7},NOT(ISERROR(VLOOKUP(DATE(YEAR(UsageTable[[#This Row],[Time]]),MONTH(UsageTable[[#This Row],[Time]]),DAY(UsageTable[[#This Row],[Time]])),Holidays[Date],1,FALSE()))))</f>
        <v>0</v>
      </c>
      <c r="I34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34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6" spans="2:11" x14ac:dyDescent="0.3">
      <c r="B3436" s="14">
        <v>44256</v>
      </c>
      <c r="C3436" s="61">
        <v>44256.916666666664</v>
      </c>
      <c r="D3436" s="17">
        <v>2.88</v>
      </c>
      <c r="E3436" s="15"/>
      <c r="F3436" s="15"/>
      <c r="G3436" s="36" t="str">
        <f>TEXT(UsageTable[[#This Row],[Time]],"mm-dd")</f>
        <v>03-01</v>
      </c>
      <c r="H3436" s="36" t="b" cm="1">
        <f t="array" ref="H3436">OR(WEEKDAY(UsageTable[[#This Row],[Time]])={1,7},NOT(ISERROR(VLOOKUP(DATE(YEAR(UsageTable[[#This Row],[Time]]),MONTH(UsageTable[[#This Row],[Time]]),DAY(UsageTable[[#This Row],[Time]])),Holidays[Date],1,FALSE()))))</f>
        <v>0</v>
      </c>
      <c r="I34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2.88</v>
      </c>
      <c r="J34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7" spans="2:11" x14ac:dyDescent="0.3">
      <c r="B3437" s="14">
        <v>44256</v>
      </c>
      <c r="C3437" s="61">
        <v>44256.958333333336</v>
      </c>
      <c r="D3437" s="17">
        <v>4.8499999999999996</v>
      </c>
      <c r="E3437" s="15"/>
      <c r="F3437" s="15"/>
      <c r="G3437" s="36" t="str">
        <f>TEXT(UsageTable[[#This Row],[Time]],"mm-dd")</f>
        <v>03-01</v>
      </c>
      <c r="H3437" s="36" t="b" cm="1">
        <f t="array" ref="H3437">OR(WEEKDAY(UsageTable[[#This Row],[Time]])={1,7},NOT(ISERROR(VLOOKUP(DATE(YEAR(UsageTable[[#This Row],[Time]]),MONTH(UsageTable[[#This Row],[Time]]),DAY(UsageTable[[#This Row],[Time]])),Holidays[Date],1,FALSE()))))</f>
        <v>0</v>
      </c>
      <c r="I34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4.8499999999999996</v>
      </c>
      <c r="J34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8" spans="2:11" x14ac:dyDescent="0.3">
      <c r="B3438" s="14">
        <v>44257</v>
      </c>
      <c r="C3438" s="61">
        <v>44257</v>
      </c>
      <c r="D3438" s="17">
        <v>2.12</v>
      </c>
      <c r="E3438" s="15"/>
      <c r="F3438" s="15"/>
      <c r="G3438" s="36" t="str">
        <f>TEXT(UsageTable[[#This Row],[Time]],"mm-dd")</f>
        <v>03-02</v>
      </c>
      <c r="H3438" s="36" t="b" cm="1">
        <f t="array" ref="H3438">OR(WEEKDAY(UsageTable[[#This Row],[Time]])={1,7},NOT(ISERROR(VLOOKUP(DATE(YEAR(UsageTable[[#This Row],[Time]]),MONTH(UsageTable[[#This Row],[Time]]),DAY(UsageTable[[#This Row],[Time]])),Holidays[Date],1,FALSE()))))</f>
        <v>0</v>
      </c>
      <c r="I34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2.12</v>
      </c>
      <c r="J34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39" spans="2:11" x14ac:dyDescent="0.3">
      <c r="B3439" s="14">
        <v>44257</v>
      </c>
      <c r="C3439" s="61">
        <v>44257.041666666664</v>
      </c>
      <c r="D3439" s="17">
        <v>0.37</v>
      </c>
      <c r="E3439" s="15"/>
      <c r="F3439" s="15"/>
      <c r="G3439" s="36" t="str">
        <f>TEXT(UsageTable[[#This Row],[Time]],"mm-dd")</f>
        <v>03-02</v>
      </c>
      <c r="H3439" s="36" t="b" cm="1">
        <f t="array" ref="H3439">OR(WEEKDAY(UsageTable[[#This Row],[Time]])={1,7},NOT(ISERROR(VLOOKUP(DATE(YEAR(UsageTable[[#This Row],[Time]]),MONTH(UsageTable[[#This Row],[Time]]),DAY(UsageTable[[#This Row],[Time]])),Holidays[Date],1,FALSE()))))</f>
        <v>0</v>
      </c>
      <c r="I34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4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0" spans="2:11" x14ac:dyDescent="0.3">
      <c r="B3440" s="14">
        <v>44257</v>
      </c>
      <c r="C3440" s="61">
        <v>44257.083333333336</v>
      </c>
      <c r="D3440" s="17">
        <v>1.02</v>
      </c>
      <c r="E3440" s="15"/>
      <c r="F3440" s="15"/>
      <c r="G3440" s="36" t="str">
        <f>TEXT(UsageTable[[#This Row],[Time]],"mm-dd")</f>
        <v>03-02</v>
      </c>
      <c r="H3440" s="36" t="b" cm="1">
        <f t="array" ref="H3440">OR(WEEKDAY(UsageTable[[#This Row],[Time]])={1,7},NOT(ISERROR(VLOOKUP(DATE(YEAR(UsageTable[[#This Row],[Time]]),MONTH(UsageTable[[#This Row],[Time]]),DAY(UsageTable[[#This Row],[Time]])),Holidays[Date],1,FALSE()))))</f>
        <v>0</v>
      </c>
      <c r="I34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4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1" spans="2:11" x14ac:dyDescent="0.3">
      <c r="B3441" s="14">
        <v>44257</v>
      </c>
      <c r="C3441" s="61">
        <v>44257.125</v>
      </c>
      <c r="D3441" s="17">
        <v>0.35</v>
      </c>
      <c r="E3441" s="15"/>
      <c r="F3441" s="15"/>
      <c r="G3441" s="36" t="str">
        <f>TEXT(UsageTable[[#This Row],[Time]],"mm-dd")</f>
        <v>03-02</v>
      </c>
      <c r="H3441" s="36" t="b" cm="1">
        <f t="array" ref="H3441">OR(WEEKDAY(UsageTable[[#This Row],[Time]])={1,7},NOT(ISERROR(VLOOKUP(DATE(YEAR(UsageTable[[#This Row],[Time]]),MONTH(UsageTable[[#This Row],[Time]]),DAY(UsageTable[[#This Row],[Time]])),Holidays[Date],1,FALSE()))))</f>
        <v>0</v>
      </c>
      <c r="I34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4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2" spans="2:11" x14ac:dyDescent="0.3">
      <c r="B3442" s="14">
        <v>44257</v>
      </c>
      <c r="C3442" s="61">
        <v>44257.166666666664</v>
      </c>
      <c r="D3442" s="17">
        <v>0.4</v>
      </c>
      <c r="E3442" s="15"/>
      <c r="F3442" s="15"/>
      <c r="G3442" s="36" t="str">
        <f>TEXT(UsageTable[[#This Row],[Time]],"mm-dd")</f>
        <v>03-02</v>
      </c>
      <c r="H3442" s="36" t="b" cm="1">
        <f t="array" ref="H3442">OR(WEEKDAY(UsageTable[[#This Row],[Time]])={1,7},NOT(ISERROR(VLOOKUP(DATE(YEAR(UsageTable[[#This Row],[Time]]),MONTH(UsageTable[[#This Row],[Time]]),DAY(UsageTable[[#This Row],[Time]])),Holidays[Date],1,FALSE()))))</f>
        <v>0</v>
      </c>
      <c r="I34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34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3" spans="2:11" x14ac:dyDescent="0.3">
      <c r="B3443" s="14">
        <v>44257</v>
      </c>
      <c r="C3443" s="61">
        <v>44257.208333333336</v>
      </c>
      <c r="D3443" s="17">
        <v>1.56</v>
      </c>
      <c r="E3443" s="15"/>
      <c r="F3443" s="15"/>
      <c r="G3443" s="36" t="str">
        <f>TEXT(UsageTable[[#This Row],[Time]],"mm-dd")</f>
        <v>03-02</v>
      </c>
      <c r="H3443" s="36" t="b" cm="1">
        <f t="array" ref="H3443">OR(WEEKDAY(UsageTable[[#This Row],[Time]])={1,7},NOT(ISERROR(VLOOKUP(DATE(YEAR(UsageTable[[#This Row],[Time]]),MONTH(UsageTable[[#This Row],[Time]]),DAY(UsageTable[[#This Row],[Time]])),Holidays[Date],1,FALSE()))))</f>
        <v>0</v>
      </c>
      <c r="I34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34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4" spans="2:11" x14ac:dyDescent="0.3">
      <c r="B3444" s="14">
        <v>44257</v>
      </c>
      <c r="C3444" s="61">
        <v>44257.25</v>
      </c>
      <c r="D3444" s="17">
        <v>1.88</v>
      </c>
      <c r="E3444" s="15"/>
      <c r="F3444" s="15"/>
      <c r="G3444" s="36" t="str">
        <f>TEXT(UsageTable[[#This Row],[Time]],"mm-dd")</f>
        <v>03-02</v>
      </c>
      <c r="H3444" s="36" t="b" cm="1">
        <f t="array" ref="H3444">OR(WEEKDAY(UsageTable[[#This Row],[Time]])={1,7},NOT(ISERROR(VLOOKUP(DATE(YEAR(UsageTable[[#This Row],[Time]]),MONTH(UsageTable[[#This Row],[Time]]),DAY(UsageTable[[#This Row],[Time]])),Holidays[Date],1,FALSE()))))</f>
        <v>0</v>
      </c>
      <c r="I34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34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45" spans="2:11" x14ac:dyDescent="0.3">
      <c r="B3445" s="14">
        <v>44257</v>
      </c>
      <c r="C3445" s="61">
        <v>44257.291666666664</v>
      </c>
      <c r="D3445" s="17">
        <v>2.16</v>
      </c>
      <c r="E3445" s="15"/>
      <c r="F3445" s="15"/>
      <c r="G3445" s="36" t="str">
        <f>TEXT(UsageTable[[#This Row],[Time]],"mm-dd")</f>
        <v>03-02</v>
      </c>
      <c r="H3445" s="36" t="b" cm="1">
        <f t="array" ref="H3445">OR(WEEKDAY(UsageTable[[#This Row],[Time]])={1,7},NOT(ISERROR(VLOOKUP(DATE(YEAR(UsageTable[[#This Row],[Time]]),MONTH(UsageTable[[#This Row],[Time]]),DAY(UsageTable[[#This Row],[Time]])),Holidays[Date],1,FALSE()))))</f>
        <v>0</v>
      </c>
      <c r="I34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2.16</v>
      </c>
    </row>
    <row r="3446" spans="2:11" x14ac:dyDescent="0.3">
      <c r="B3446" s="14">
        <v>44257</v>
      </c>
      <c r="C3446" s="61">
        <v>44257.333333333336</v>
      </c>
      <c r="D3446" s="17">
        <v>3.59</v>
      </c>
      <c r="E3446" s="15"/>
      <c r="F3446" s="15"/>
      <c r="G3446" s="36" t="str">
        <f>TEXT(UsageTable[[#This Row],[Time]],"mm-dd")</f>
        <v>03-02</v>
      </c>
      <c r="H3446" s="36" t="b" cm="1">
        <f t="array" ref="H3446">OR(WEEKDAY(UsageTable[[#This Row],[Time]])={1,7},NOT(ISERROR(VLOOKUP(DATE(YEAR(UsageTable[[#This Row],[Time]]),MONTH(UsageTable[[#This Row],[Time]]),DAY(UsageTable[[#This Row],[Time]])),Holidays[Date],1,FALSE()))))</f>
        <v>0</v>
      </c>
      <c r="I34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3.59</v>
      </c>
    </row>
    <row r="3447" spans="2:11" x14ac:dyDescent="0.3">
      <c r="B3447" s="14">
        <v>44257</v>
      </c>
      <c r="C3447" s="61">
        <v>44257.375</v>
      </c>
      <c r="D3447" s="17">
        <v>1.74</v>
      </c>
      <c r="E3447" s="15"/>
      <c r="F3447" s="15"/>
      <c r="G3447" s="36" t="str">
        <f>TEXT(UsageTable[[#This Row],[Time]],"mm-dd")</f>
        <v>03-02</v>
      </c>
      <c r="H3447" s="36" t="b" cm="1">
        <f t="array" ref="H3447">OR(WEEKDAY(UsageTable[[#This Row],[Time]])={1,7},NOT(ISERROR(VLOOKUP(DATE(YEAR(UsageTable[[#This Row],[Time]]),MONTH(UsageTable[[#This Row],[Time]]),DAY(UsageTable[[#This Row],[Time]])),Holidays[Date],1,FALSE()))))</f>
        <v>0</v>
      </c>
      <c r="I34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1.74</v>
      </c>
    </row>
    <row r="3448" spans="2:11" x14ac:dyDescent="0.3">
      <c r="B3448" s="14">
        <v>44257</v>
      </c>
      <c r="C3448" s="61">
        <v>44257.416666666664</v>
      </c>
      <c r="D3448" s="17">
        <v>2.2400000000000002</v>
      </c>
      <c r="E3448" s="15"/>
      <c r="F3448" s="15"/>
      <c r="G3448" s="36" t="str">
        <f>TEXT(UsageTable[[#This Row],[Time]],"mm-dd")</f>
        <v>03-02</v>
      </c>
      <c r="H3448" s="36" t="b" cm="1">
        <f t="array" ref="H3448">OR(WEEKDAY(UsageTable[[#This Row],[Time]])={1,7},NOT(ISERROR(VLOOKUP(DATE(YEAR(UsageTable[[#This Row],[Time]]),MONTH(UsageTable[[#This Row],[Time]]),DAY(UsageTable[[#This Row],[Time]])),Holidays[Date],1,FALSE()))))</f>
        <v>0</v>
      </c>
      <c r="I34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3449" spans="2:11" x14ac:dyDescent="0.3">
      <c r="B3449" s="14">
        <v>44257</v>
      </c>
      <c r="C3449" s="61">
        <v>44257.458333333336</v>
      </c>
      <c r="D3449" s="17">
        <v>1.8</v>
      </c>
      <c r="E3449" s="15"/>
      <c r="F3449" s="15"/>
      <c r="G3449" s="36" t="str">
        <f>TEXT(UsageTable[[#This Row],[Time]],"mm-dd")</f>
        <v>03-02</v>
      </c>
      <c r="H3449" s="36" t="b" cm="1">
        <f t="array" ref="H3449">OR(WEEKDAY(UsageTable[[#This Row],[Time]])={1,7},NOT(ISERROR(VLOOKUP(DATE(YEAR(UsageTable[[#This Row],[Time]]),MONTH(UsageTable[[#This Row],[Time]]),DAY(UsageTable[[#This Row],[Time]])),Holidays[Date],1,FALSE()))))</f>
        <v>0</v>
      </c>
      <c r="I34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v>
      </c>
      <c r="K34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0" spans="2:11" x14ac:dyDescent="0.3">
      <c r="B3450" s="14">
        <v>44257</v>
      </c>
      <c r="C3450" s="61">
        <v>44257.5</v>
      </c>
      <c r="D3450" s="17">
        <v>2.46</v>
      </c>
      <c r="E3450" s="15"/>
      <c r="F3450" s="15"/>
      <c r="G3450" s="36" t="str">
        <f>TEXT(UsageTable[[#This Row],[Time]],"mm-dd")</f>
        <v>03-02</v>
      </c>
      <c r="H3450" s="36" t="b" cm="1">
        <f t="array" ref="H3450">OR(WEEKDAY(UsageTable[[#This Row],[Time]])={1,7},NOT(ISERROR(VLOOKUP(DATE(YEAR(UsageTable[[#This Row],[Time]]),MONTH(UsageTable[[#This Row],[Time]]),DAY(UsageTable[[#This Row],[Time]])),Holidays[Date],1,FALSE()))))</f>
        <v>0</v>
      </c>
      <c r="I34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2.46</v>
      </c>
      <c r="K34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1" spans="2:11" x14ac:dyDescent="0.3">
      <c r="B3451" s="14">
        <v>44257</v>
      </c>
      <c r="C3451" s="61">
        <v>44257.541666666664</v>
      </c>
      <c r="D3451" s="17">
        <v>1.84</v>
      </c>
      <c r="E3451" s="15"/>
      <c r="F3451" s="15"/>
      <c r="G3451" s="36" t="str">
        <f>TEXT(UsageTable[[#This Row],[Time]],"mm-dd")</f>
        <v>03-02</v>
      </c>
      <c r="H3451" s="36" t="b" cm="1">
        <f t="array" ref="H3451">OR(WEEKDAY(UsageTable[[#This Row],[Time]])={1,7},NOT(ISERROR(VLOOKUP(DATE(YEAR(UsageTable[[#This Row],[Time]]),MONTH(UsageTable[[#This Row],[Time]]),DAY(UsageTable[[#This Row],[Time]])),Holidays[Date],1,FALSE()))))</f>
        <v>0</v>
      </c>
      <c r="I34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1.84</v>
      </c>
      <c r="K34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2" spans="2:11" x14ac:dyDescent="0.3">
      <c r="B3452" s="14">
        <v>44257</v>
      </c>
      <c r="C3452" s="61">
        <v>44257.583333333336</v>
      </c>
      <c r="D3452" s="17">
        <v>1.91</v>
      </c>
      <c r="E3452" s="15"/>
      <c r="F3452" s="15"/>
      <c r="G3452" s="36" t="str">
        <f>TEXT(UsageTable[[#This Row],[Time]],"mm-dd")</f>
        <v>03-02</v>
      </c>
      <c r="H3452" s="36" t="b" cm="1">
        <f t="array" ref="H3452">OR(WEEKDAY(UsageTable[[#This Row],[Time]])={1,7},NOT(ISERROR(VLOOKUP(DATE(YEAR(UsageTable[[#This Row],[Time]]),MONTH(UsageTable[[#This Row],[Time]]),DAY(UsageTable[[#This Row],[Time]])),Holidays[Date],1,FALSE()))))</f>
        <v>0</v>
      </c>
      <c r="I34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1.91</v>
      </c>
      <c r="K34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3" spans="2:11" x14ac:dyDescent="0.3">
      <c r="B3453" s="14">
        <v>44257</v>
      </c>
      <c r="C3453" s="61">
        <v>44257.625</v>
      </c>
      <c r="D3453" s="17">
        <v>1.21</v>
      </c>
      <c r="E3453" s="15"/>
      <c r="F3453" s="15"/>
      <c r="G3453" s="36" t="str">
        <f>TEXT(UsageTable[[#This Row],[Time]],"mm-dd")</f>
        <v>03-02</v>
      </c>
      <c r="H3453" s="36" t="b" cm="1">
        <f t="array" ref="H3453">OR(WEEKDAY(UsageTable[[#This Row],[Time]])={1,7},NOT(ISERROR(VLOOKUP(DATE(YEAR(UsageTable[[#This Row],[Time]]),MONTH(UsageTable[[#This Row],[Time]]),DAY(UsageTable[[#This Row],[Time]])),Holidays[Date],1,FALSE()))))</f>
        <v>0</v>
      </c>
      <c r="I34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1.21</v>
      </c>
      <c r="K34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4" spans="2:11" x14ac:dyDescent="0.3">
      <c r="B3454" s="14">
        <v>44257</v>
      </c>
      <c r="C3454" s="61">
        <v>44257.666666666664</v>
      </c>
      <c r="D3454" s="17">
        <v>1.53</v>
      </c>
      <c r="E3454" s="15"/>
      <c r="F3454" s="15"/>
      <c r="G3454" s="36" t="str">
        <f>TEXT(UsageTable[[#This Row],[Time]],"mm-dd")</f>
        <v>03-02</v>
      </c>
      <c r="H3454" s="36" t="b" cm="1">
        <f t="array" ref="H3454">OR(WEEKDAY(UsageTable[[#This Row],[Time]])={1,7},NOT(ISERROR(VLOOKUP(DATE(YEAR(UsageTable[[#This Row],[Time]]),MONTH(UsageTable[[#This Row],[Time]]),DAY(UsageTable[[#This Row],[Time]])),Holidays[Date],1,FALSE()))))</f>
        <v>0</v>
      </c>
      <c r="I34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1.53</v>
      </c>
      <c r="K34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5" spans="2:11" x14ac:dyDescent="0.3">
      <c r="B3455" s="14">
        <v>44257</v>
      </c>
      <c r="C3455" s="61">
        <v>44257.708333333336</v>
      </c>
      <c r="D3455" s="17">
        <v>3.07</v>
      </c>
      <c r="E3455" s="15"/>
      <c r="F3455" s="15"/>
      <c r="G3455" s="36" t="str">
        <f>TEXT(UsageTable[[#This Row],[Time]],"mm-dd")</f>
        <v>03-02</v>
      </c>
      <c r="H3455" s="36" t="b" cm="1">
        <f t="array" ref="H3455">OR(WEEKDAY(UsageTable[[#This Row],[Time]])={1,7},NOT(ISERROR(VLOOKUP(DATE(YEAR(UsageTable[[#This Row],[Time]]),MONTH(UsageTable[[#This Row],[Time]]),DAY(UsageTable[[#This Row],[Time]])),Holidays[Date],1,FALSE()))))</f>
        <v>0</v>
      </c>
      <c r="I34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3.07</v>
      </c>
    </row>
    <row r="3456" spans="2:11" x14ac:dyDescent="0.3">
      <c r="B3456" s="14">
        <v>44257</v>
      </c>
      <c r="C3456" s="61">
        <v>44257.75</v>
      </c>
      <c r="D3456" s="17">
        <v>2.54</v>
      </c>
      <c r="E3456" s="15"/>
      <c r="F3456" s="15"/>
      <c r="G3456" s="36" t="str">
        <f>TEXT(UsageTable[[#This Row],[Time]],"mm-dd")</f>
        <v>03-02</v>
      </c>
      <c r="H3456" s="36" t="b" cm="1">
        <f t="array" ref="H3456">OR(WEEKDAY(UsageTable[[#This Row],[Time]])={1,7},NOT(ISERROR(VLOOKUP(DATE(YEAR(UsageTable[[#This Row],[Time]]),MONTH(UsageTable[[#This Row],[Time]]),DAY(UsageTable[[#This Row],[Time]])),Holidays[Date],1,FALSE()))))</f>
        <v>0</v>
      </c>
      <c r="I34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v>
      </c>
    </row>
    <row r="3457" spans="2:11" x14ac:dyDescent="0.3">
      <c r="B3457" s="14">
        <v>44257</v>
      </c>
      <c r="C3457" s="61">
        <v>44257.791666666664</v>
      </c>
      <c r="D3457" s="17">
        <v>1.29</v>
      </c>
      <c r="E3457" s="15"/>
      <c r="F3457" s="15"/>
      <c r="G3457" s="36" t="str">
        <f>TEXT(UsageTable[[#This Row],[Time]],"mm-dd")</f>
        <v>03-02</v>
      </c>
      <c r="H3457" s="36" t="b" cm="1">
        <f t="array" ref="H3457">OR(WEEKDAY(UsageTable[[#This Row],[Time]])={1,7},NOT(ISERROR(VLOOKUP(DATE(YEAR(UsageTable[[#This Row],[Time]]),MONTH(UsageTable[[#This Row],[Time]]),DAY(UsageTable[[#This Row],[Time]])),Holidays[Date],1,FALSE()))))</f>
        <v>0</v>
      </c>
      <c r="I34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34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8" spans="2:11" x14ac:dyDescent="0.3">
      <c r="B3458" s="14">
        <v>44257</v>
      </c>
      <c r="C3458" s="61">
        <v>44257.833333333336</v>
      </c>
      <c r="D3458" s="17">
        <v>1.52</v>
      </c>
      <c r="E3458" s="15"/>
      <c r="F3458" s="15"/>
      <c r="G3458" s="36" t="str">
        <f>TEXT(UsageTable[[#This Row],[Time]],"mm-dd")</f>
        <v>03-02</v>
      </c>
      <c r="H3458" s="36" t="b" cm="1">
        <f t="array" ref="H3458">OR(WEEKDAY(UsageTable[[#This Row],[Time]])={1,7},NOT(ISERROR(VLOOKUP(DATE(YEAR(UsageTable[[#This Row],[Time]]),MONTH(UsageTable[[#This Row],[Time]]),DAY(UsageTable[[#This Row],[Time]])),Holidays[Date],1,FALSE()))))</f>
        <v>0</v>
      </c>
      <c r="I34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4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59" spans="2:11" x14ac:dyDescent="0.3">
      <c r="B3459" s="14">
        <v>44257</v>
      </c>
      <c r="C3459" s="61">
        <v>44257.875</v>
      </c>
      <c r="D3459" s="17">
        <v>0.57999999999999996</v>
      </c>
      <c r="E3459" s="15"/>
      <c r="F3459" s="15"/>
      <c r="G3459" s="36" t="str">
        <f>TEXT(UsageTable[[#This Row],[Time]],"mm-dd")</f>
        <v>03-02</v>
      </c>
      <c r="H3459" s="36" t="b" cm="1">
        <f t="array" ref="H3459">OR(WEEKDAY(UsageTable[[#This Row],[Time]])={1,7},NOT(ISERROR(VLOOKUP(DATE(YEAR(UsageTable[[#This Row],[Time]]),MONTH(UsageTable[[#This Row],[Time]]),DAY(UsageTable[[#This Row],[Time]])),Holidays[Date],1,FALSE()))))</f>
        <v>0</v>
      </c>
      <c r="I34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34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0" spans="2:11" x14ac:dyDescent="0.3">
      <c r="B3460" s="14">
        <v>44257</v>
      </c>
      <c r="C3460" s="61">
        <v>44257.916666666664</v>
      </c>
      <c r="D3460" s="17">
        <v>0.98</v>
      </c>
      <c r="E3460" s="15"/>
      <c r="F3460" s="15"/>
      <c r="G3460" s="36" t="str">
        <f>TEXT(UsageTable[[#This Row],[Time]],"mm-dd")</f>
        <v>03-02</v>
      </c>
      <c r="H3460" s="36" t="b" cm="1">
        <f t="array" ref="H3460">OR(WEEKDAY(UsageTable[[#This Row],[Time]])={1,7},NOT(ISERROR(VLOOKUP(DATE(YEAR(UsageTable[[#This Row],[Time]]),MONTH(UsageTable[[#This Row],[Time]]),DAY(UsageTable[[#This Row],[Time]])),Holidays[Date],1,FALSE()))))</f>
        <v>0</v>
      </c>
      <c r="I34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4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1" spans="2:11" x14ac:dyDescent="0.3">
      <c r="B3461" s="14">
        <v>44257</v>
      </c>
      <c r="C3461" s="61">
        <v>44257.958333333336</v>
      </c>
      <c r="D3461" s="17">
        <v>3.53</v>
      </c>
      <c r="E3461" s="15"/>
      <c r="F3461" s="15"/>
      <c r="G3461" s="36" t="str">
        <f>TEXT(UsageTable[[#This Row],[Time]],"mm-dd")</f>
        <v>03-02</v>
      </c>
      <c r="H3461" s="36" t="b" cm="1">
        <f t="array" ref="H3461">OR(WEEKDAY(UsageTable[[#This Row],[Time]])={1,7},NOT(ISERROR(VLOOKUP(DATE(YEAR(UsageTable[[#This Row],[Time]]),MONTH(UsageTable[[#This Row],[Time]]),DAY(UsageTable[[#This Row],[Time]])),Holidays[Date],1,FALSE()))))</f>
        <v>0</v>
      </c>
      <c r="I34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3.53</v>
      </c>
      <c r="J34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2" spans="2:11" x14ac:dyDescent="0.3">
      <c r="B3462" s="14">
        <v>44258</v>
      </c>
      <c r="C3462" s="61">
        <v>44258</v>
      </c>
      <c r="D3462" s="17">
        <v>4.88</v>
      </c>
      <c r="E3462" s="15"/>
      <c r="F3462" s="15"/>
      <c r="G3462" s="36" t="str">
        <f>TEXT(UsageTable[[#This Row],[Time]],"mm-dd")</f>
        <v>03-03</v>
      </c>
      <c r="H3462" s="36" t="b" cm="1">
        <f t="array" ref="H3462">OR(WEEKDAY(UsageTable[[#This Row],[Time]])={1,7},NOT(ISERROR(VLOOKUP(DATE(YEAR(UsageTable[[#This Row],[Time]]),MONTH(UsageTable[[#This Row],[Time]]),DAY(UsageTable[[#This Row],[Time]])),Holidays[Date],1,FALSE()))))</f>
        <v>0</v>
      </c>
      <c r="I34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4.88</v>
      </c>
      <c r="J34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3" spans="2:11" x14ac:dyDescent="0.3">
      <c r="B3463" s="14">
        <v>44258</v>
      </c>
      <c r="C3463" s="61">
        <v>44258.041666666664</v>
      </c>
      <c r="D3463" s="17">
        <v>0.33</v>
      </c>
      <c r="E3463" s="15"/>
      <c r="F3463" s="15"/>
      <c r="G3463" s="36" t="str">
        <f>TEXT(UsageTable[[#This Row],[Time]],"mm-dd")</f>
        <v>03-03</v>
      </c>
      <c r="H3463" s="36" t="b" cm="1">
        <f t="array" ref="H3463">OR(WEEKDAY(UsageTable[[#This Row],[Time]])={1,7},NOT(ISERROR(VLOOKUP(DATE(YEAR(UsageTable[[#This Row],[Time]]),MONTH(UsageTable[[#This Row],[Time]]),DAY(UsageTable[[#This Row],[Time]])),Holidays[Date],1,FALSE()))))</f>
        <v>0</v>
      </c>
      <c r="I34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4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4" spans="2:11" x14ac:dyDescent="0.3">
      <c r="B3464" s="14">
        <v>44258</v>
      </c>
      <c r="C3464" s="61">
        <v>44258.083333333336</v>
      </c>
      <c r="D3464" s="17">
        <v>0.33</v>
      </c>
      <c r="E3464" s="15"/>
      <c r="F3464" s="15"/>
      <c r="G3464" s="36" t="str">
        <f>TEXT(UsageTable[[#This Row],[Time]],"mm-dd")</f>
        <v>03-03</v>
      </c>
      <c r="H3464" s="36" t="b" cm="1">
        <f t="array" ref="H3464">OR(WEEKDAY(UsageTable[[#This Row],[Time]])={1,7},NOT(ISERROR(VLOOKUP(DATE(YEAR(UsageTable[[#This Row],[Time]]),MONTH(UsageTable[[#This Row],[Time]]),DAY(UsageTable[[#This Row],[Time]])),Holidays[Date],1,FALSE()))))</f>
        <v>0</v>
      </c>
      <c r="I34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4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5" spans="2:11" x14ac:dyDescent="0.3">
      <c r="B3465" s="14">
        <v>44258</v>
      </c>
      <c r="C3465" s="61">
        <v>44258.125</v>
      </c>
      <c r="D3465" s="17">
        <v>1.02</v>
      </c>
      <c r="E3465" s="15"/>
      <c r="F3465" s="15"/>
      <c r="G3465" s="36" t="str">
        <f>TEXT(UsageTable[[#This Row],[Time]],"mm-dd")</f>
        <v>03-03</v>
      </c>
      <c r="H3465" s="36" t="b" cm="1">
        <f t="array" ref="H3465">OR(WEEKDAY(UsageTable[[#This Row],[Time]])={1,7},NOT(ISERROR(VLOOKUP(DATE(YEAR(UsageTable[[#This Row],[Time]]),MONTH(UsageTable[[#This Row],[Time]]),DAY(UsageTable[[#This Row],[Time]])),Holidays[Date],1,FALSE()))))</f>
        <v>0</v>
      </c>
      <c r="I34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4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6" spans="2:11" x14ac:dyDescent="0.3">
      <c r="B3466" s="14">
        <v>44258</v>
      </c>
      <c r="C3466" s="61">
        <v>44258.166666666664</v>
      </c>
      <c r="D3466" s="17">
        <v>0.3</v>
      </c>
      <c r="E3466" s="15"/>
      <c r="F3466" s="15"/>
      <c r="G3466" s="36" t="str">
        <f>TEXT(UsageTable[[#This Row],[Time]],"mm-dd")</f>
        <v>03-03</v>
      </c>
      <c r="H3466" s="36" t="b" cm="1">
        <f t="array" ref="H3466">OR(WEEKDAY(UsageTable[[#This Row],[Time]])={1,7},NOT(ISERROR(VLOOKUP(DATE(YEAR(UsageTable[[#This Row],[Time]]),MONTH(UsageTable[[#This Row],[Time]]),DAY(UsageTable[[#This Row],[Time]])),Holidays[Date],1,FALSE()))))</f>
        <v>0</v>
      </c>
      <c r="I34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v>
      </c>
      <c r="J34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7" spans="2:11" x14ac:dyDescent="0.3">
      <c r="B3467" s="14">
        <v>44258</v>
      </c>
      <c r="C3467" s="61">
        <v>44258.208333333336</v>
      </c>
      <c r="D3467" s="17">
        <v>0.77</v>
      </c>
      <c r="E3467" s="15"/>
      <c r="F3467" s="15"/>
      <c r="G3467" s="36" t="str">
        <f>TEXT(UsageTable[[#This Row],[Time]],"mm-dd")</f>
        <v>03-03</v>
      </c>
      <c r="H3467" s="36" t="b" cm="1">
        <f t="array" ref="H3467">OR(WEEKDAY(UsageTable[[#This Row],[Time]])={1,7},NOT(ISERROR(VLOOKUP(DATE(YEAR(UsageTable[[#This Row],[Time]]),MONTH(UsageTable[[#This Row],[Time]]),DAY(UsageTable[[#This Row],[Time]])),Holidays[Date],1,FALSE()))))</f>
        <v>0</v>
      </c>
      <c r="I34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0.77</v>
      </c>
      <c r="J34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8" spans="2:11" x14ac:dyDescent="0.3">
      <c r="B3468" s="14">
        <v>44258</v>
      </c>
      <c r="C3468" s="61">
        <v>44258.25</v>
      </c>
      <c r="D3468" s="17">
        <v>2.2799999999999998</v>
      </c>
      <c r="E3468" s="15"/>
      <c r="F3468" s="15"/>
      <c r="G3468" s="36" t="str">
        <f>TEXT(UsageTable[[#This Row],[Time]],"mm-dd")</f>
        <v>03-03</v>
      </c>
      <c r="H3468" s="36" t="b" cm="1">
        <f t="array" ref="H3468">OR(WEEKDAY(UsageTable[[#This Row],[Time]])={1,7},NOT(ISERROR(VLOOKUP(DATE(YEAR(UsageTable[[#This Row],[Time]]),MONTH(UsageTable[[#This Row],[Time]]),DAY(UsageTable[[#This Row],[Time]])),Holidays[Date],1,FALSE()))))</f>
        <v>0</v>
      </c>
      <c r="I34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2.2799999999999998</v>
      </c>
      <c r="J34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69" spans="2:11" x14ac:dyDescent="0.3">
      <c r="B3469" s="14">
        <v>44258</v>
      </c>
      <c r="C3469" s="61">
        <v>44258.291666666664</v>
      </c>
      <c r="D3469" s="17">
        <v>2.4900000000000002</v>
      </c>
      <c r="E3469" s="15"/>
      <c r="F3469" s="15"/>
      <c r="G3469" s="36" t="str">
        <f>TEXT(UsageTable[[#This Row],[Time]],"mm-dd")</f>
        <v>03-03</v>
      </c>
      <c r="H3469" s="36" t="b" cm="1">
        <f t="array" ref="H3469">OR(WEEKDAY(UsageTable[[#This Row],[Time]])={1,7},NOT(ISERROR(VLOOKUP(DATE(YEAR(UsageTable[[#This Row],[Time]]),MONTH(UsageTable[[#This Row],[Time]]),DAY(UsageTable[[#This Row],[Time]])),Holidays[Date],1,FALSE()))))</f>
        <v>0</v>
      </c>
      <c r="I34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2.4900000000000002</v>
      </c>
    </row>
    <row r="3470" spans="2:11" x14ac:dyDescent="0.3">
      <c r="B3470" s="14">
        <v>44258</v>
      </c>
      <c r="C3470" s="61">
        <v>44258.333333333336</v>
      </c>
      <c r="D3470" s="17">
        <v>3.18</v>
      </c>
      <c r="E3470" s="15"/>
      <c r="F3470" s="15"/>
      <c r="G3470" s="36" t="str">
        <f>TEXT(UsageTable[[#This Row],[Time]],"mm-dd")</f>
        <v>03-03</v>
      </c>
      <c r="H3470" s="36" t="b" cm="1">
        <f t="array" ref="H3470">OR(WEEKDAY(UsageTable[[#This Row],[Time]])={1,7},NOT(ISERROR(VLOOKUP(DATE(YEAR(UsageTable[[#This Row],[Time]]),MONTH(UsageTable[[#This Row],[Time]]),DAY(UsageTable[[#This Row],[Time]])),Holidays[Date],1,FALSE()))))</f>
        <v>0</v>
      </c>
      <c r="I34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3.18</v>
      </c>
    </row>
    <row r="3471" spans="2:11" x14ac:dyDescent="0.3">
      <c r="B3471" s="14">
        <v>44258</v>
      </c>
      <c r="C3471" s="61">
        <v>44258.375</v>
      </c>
      <c r="D3471" s="17">
        <v>2.04</v>
      </c>
      <c r="E3471" s="15"/>
      <c r="F3471" s="15"/>
      <c r="G3471" s="36" t="str">
        <f>TEXT(UsageTable[[#This Row],[Time]],"mm-dd")</f>
        <v>03-03</v>
      </c>
      <c r="H3471" s="36" t="b" cm="1">
        <f t="array" ref="H3471">OR(WEEKDAY(UsageTable[[#This Row],[Time]])={1,7},NOT(ISERROR(VLOOKUP(DATE(YEAR(UsageTable[[#This Row],[Time]]),MONTH(UsageTable[[#This Row],[Time]]),DAY(UsageTable[[#This Row],[Time]])),Holidays[Date],1,FALSE()))))</f>
        <v>0</v>
      </c>
      <c r="I34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v>
      </c>
    </row>
    <row r="3472" spans="2:11" x14ac:dyDescent="0.3">
      <c r="B3472" s="14">
        <v>44258</v>
      </c>
      <c r="C3472" s="61">
        <v>44258.416666666664</v>
      </c>
      <c r="D3472" s="17">
        <v>1.74</v>
      </c>
      <c r="E3472" s="15"/>
      <c r="F3472" s="15"/>
      <c r="G3472" s="36" t="str">
        <f>TEXT(UsageTable[[#This Row],[Time]],"mm-dd")</f>
        <v>03-03</v>
      </c>
      <c r="H3472" s="36" t="b" cm="1">
        <f t="array" ref="H3472">OR(WEEKDAY(UsageTable[[#This Row],[Time]])={1,7},NOT(ISERROR(VLOOKUP(DATE(YEAR(UsageTable[[#This Row],[Time]]),MONTH(UsageTable[[#This Row],[Time]]),DAY(UsageTable[[#This Row],[Time]])),Holidays[Date],1,FALSE()))))</f>
        <v>0</v>
      </c>
      <c r="I34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1.74</v>
      </c>
    </row>
    <row r="3473" spans="2:11" x14ac:dyDescent="0.3">
      <c r="B3473" s="14">
        <v>44258</v>
      </c>
      <c r="C3473" s="61">
        <v>44258.458333333336</v>
      </c>
      <c r="D3473" s="17">
        <v>1.61</v>
      </c>
      <c r="E3473" s="15"/>
      <c r="F3473" s="15"/>
      <c r="G3473" s="36" t="str">
        <f>TEXT(UsageTable[[#This Row],[Time]],"mm-dd")</f>
        <v>03-03</v>
      </c>
      <c r="H3473" s="36" t="b" cm="1">
        <f t="array" ref="H3473">OR(WEEKDAY(UsageTable[[#This Row],[Time]])={1,7},NOT(ISERROR(VLOOKUP(DATE(YEAR(UsageTable[[#This Row],[Time]]),MONTH(UsageTable[[#This Row],[Time]]),DAY(UsageTable[[#This Row],[Time]])),Holidays[Date],1,FALSE()))))</f>
        <v>0</v>
      </c>
      <c r="I34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1.61</v>
      </c>
      <c r="K34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4" spans="2:11" x14ac:dyDescent="0.3">
      <c r="B3474" s="14">
        <v>44258</v>
      </c>
      <c r="C3474" s="61">
        <v>44258.5</v>
      </c>
      <c r="D3474" s="17">
        <v>1.63</v>
      </c>
      <c r="E3474" s="15"/>
      <c r="F3474" s="15"/>
      <c r="G3474" s="36" t="str">
        <f>TEXT(UsageTable[[#This Row],[Time]],"mm-dd")</f>
        <v>03-03</v>
      </c>
      <c r="H3474" s="36" t="b" cm="1">
        <f t="array" ref="H3474">OR(WEEKDAY(UsageTable[[#This Row],[Time]])={1,7},NOT(ISERROR(VLOOKUP(DATE(YEAR(UsageTable[[#This Row],[Time]]),MONTH(UsageTable[[#This Row],[Time]]),DAY(UsageTable[[#This Row],[Time]])),Holidays[Date],1,FALSE()))))</f>
        <v>0</v>
      </c>
      <c r="I34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1.63</v>
      </c>
      <c r="K34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5" spans="2:11" x14ac:dyDescent="0.3">
      <c r="B3475" s="14">
        <v>44258</v>
      </c>
      <c r="C3475" s="61">
        <v>44258.541666666664</v>
      </c>
      <c r="D3475" s="17">
        <v>1.1399999999999999</v>
      </c>
      <c r="E3475" s="15"/>
      <c r="F3475" s="15"/>
      <c r="G3475" s="36" t="str">
        <f>TEXT(UsageTable[[#This Row],[Time]],"mm-dd")</f>
        <v>03-03</v>
      </c>
      <c r="H3475" s="36" t="b" cm="1">
        <f t="array" ref="H3475">OR(WEEKDAY(UsageTable[[#This Row],[Time]])={1,7},NOT(ISERROR(VLOOKUP(DATE(YEAR(UsageTable[[#This Row],[Time]]),MONTH(UsageTable[[#This Row],[Time]]),DAY(UsageTable[[#This Row],[Time]])),Holidays[Date],1,FALSE()))))</f>
        <v>0</v>
      </c>
      <c r="I34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1.1399999999999999</v>
      </c>
      <c r="K34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6" spans="2:11" x14ac:dyDescent="0.3">
      <c r="B3476" s="14">
        <v>44258</v>
      </c>
      <c r="C3476" s="61">
        <v>44258.583333333336</v>
      </c>
      <c r="D3476" s="17">
        <v>0.35</v>
      </c>
      <c r="E3476" s="15"/>
      <c r="F3476" s="15"/>
      <c r="G3476" s="36" t="str">
        <f>TEXT(UsageTable[[#This Row],[Time]],"mm-dd")</f>
        <v>03-03</v>
      </c>
      <c r="H3476" s="36" t="b" cm="1">
        <f t="array" ref="H3476">OR(WEEKDAY(UsageTable[[#This Row],[Time]])={1,7},NOT(ISERROR(VLOOKUP(DATE(YEAR(UsageTable[[#This Row],[Time]]),MONTH(UsageTable[[#This Row],[Time]]),DAY(UsageTable[[#This Row],[Time]])),Holidays[Date],1,FALSE()))))</f>
        <v>0</v>
      </c>
      <c r="I34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0.35</v>
      </c>
      <c r="K34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7" spans="2:11" x14ac:dyDescent="0.3">
      <c r="B3477" s="14">
        <v>44258</v>
      </c>
      <c r="C3477" s="61">
        <v>44258.625</v>
      </c>
      <c r="D3477" s="17">
        <v>2.04</v>
      </c>
      <c r="E3477" s="15"/>
      <c r="F3477" s="15"/>
      <c r="G3477" s="36" t="str">
        <f>TEXT(UsageTable[[#This Row],[Time]],"mm-dd")</f>
        <v>03-03</v>
      </c>
      <c r="H3477" s="36" t="b" cm="1">
        <f t="array" ref="H3477">OR(WEEKDAY(UsageTable[[#This Row],[Time]])={1,7},NOT(ISERROR(VLOOKUP(DATE(YEAR(UsageTable[[#This Row],[Time]]),MONTH(UsageTable[[#This Row],[Time]]),DAY(UsageTable[[#This Row],[Time]])),Holidays[Date],1,FALSE()))))</f>
        <v>0</v>
      </c>
      <c r="I34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2.04</v>
      </c>
      <c r="K34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8" spans="2:11" x14ac:dyDescent="0.3">
      <c r="B3478" s="14">
        <v>44258</v>
      </c>
      <c r="C3478" s="61">
        <v>44258.666666666664</v>
      </c>
      <c r="D3478" s="17">
        <v>1.83</v>
      </c>
      <c r="E3478" s="15"/>
      <c r="F3478" s="15"/>
      <c r="G3478" s="36" t="str">
        <f>TEXT(UsageTable[[#This Row],[Time]],"mm-dd")</f>
        <v>03-03</v>
      </c>
      <c r="H3478" s="36" t="b" cm="1">
        <f t="array" ref="H3478">OR(WEEKDAY(UsageTable[[#This Row],[Time]])={1,7},NOT(ISERROR(VLOOKUP(DATE(YEAR(UsageTable[[#This Row],[Time]]),MONTH(UsageTable[[#This Row],[Time]]),DAY(UsageTable[[#This Row],[Time]])),Holidays[Date],1,FALSE()))))</f>
        <v>0</v>
      </c>
      <c r="I34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1.83</v>
      </c>
      <c r="K34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79" spans="2:11" x14ac:dyDescent="0.3">
      <c r="B3479" s="14">
        <v>44258</v>
      </c>
      <c r="C3479" s="61">
        <v>44258.708333333336</v>
      </c>
      <c r="D3479" s="17">
        <v>1.55</v>
      </c>
      <c r="E3479" s="15"/>
      <c r="F3479" s="15"/>
      <c r="G3479" s="36" t="str">
        <f>TEXT(UsageTable[[#This Row],[Time]],"mm-dd")</f>
        <v>03-03</v>
      </c>
      <c r="H3479" s="36" t="b" cm="1">
        <f t="array" ref="H3479">OR(WEEKDAY(UsageTable[[#This Row],[Time]])={1,7},NOT(ISERROR(VLOOKUP(DATE(YEAR(UsageTable[[#This Row],[Time]]),MONTH(UsageTable[[#This Row],[Time]]),DAY(UsageTable[[#This Row],[Time]])),Holidays[Date],1,FALSE()))))</f>
        <v>0</v>
      </c>
      <c r="I34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1.55</v>
      </c>
    </row>
    <row r="3480" spans="2:11" x14ac:dyDescent="0.3">
      <c r="B3480" s="14">
        <v>44258</v>
      </c>
      <c r="C3480" s="61">
        <v>44258.75</v>
      </c>
      <c r="D3480" s="17">
        <v>2.21</v>
      </c>
      <c r="E3480" s="15"/>
      <c r="F3480" s="15"/>
      <c r="G3480" s="36" t="str">
        <f>TEXT(UsageTable[[#This Row],[Time]],"mm-dd")</f>
        <v>03-03</v>
      </c>
      <c r="H3480" s="36" t="b" cm="1">
        <f t="array" ref="H3480">OR(WEEKDAY(UsageTable[[#This Row],[Time]])={1,7},NOT(ISERROR(VLOOKUP(DATE(YEAR(UsageTable[[#This Row],[Time]]),MONTH(UsageTable[[#This Row],[Time]]),DAY(UsageTable[[#This Row],[Time]])),Holidays[Date],1,FALSE()))))</f>
        <v>0</v>
      </c>
      <c r="I34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2.21</v>
      </c>
    </row>
    <row r="3481" spans="2:11" x14ac:dyDescent="0.3">
      <c r="B3481" s="14">
        <v>44258</v>
      </c>
      <c r="C3481" s="61">
        <v>44258.791666666664</v>
      </c>
      <c r="D3481" s="17">
        <v>1.75</v>
      </c>
      <c r="E3481" s="15"/>
      <c r="F3481" s="15"/>
      <c r="G3481" s="36" t="str">
        <f>TEXT(UsageTable[[#This Row],[Time]],"mm-dd")</f>
        <v>03-03</v>
      </c>
      <c r="H3481" s="36" t="b" cm="1">
        <f t="array" ref="H3481">OR(WEEKDAY(UsageTable[[#This Row],[Time]])={1,7},NOT(ISERROR(VLOOKUP(DATE(YEAR(UsageTable[[#This Row],[Time]]),MONTH(UsageTable[[#This Row],[Time]]),DAY(UsageTable[[#This Row],[Time]])),Holidays[Date],1,FALSE()))))</f>
        <v>0</v>
      </c>
      <c r="I34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34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2" spans="2:11" x14ac:dyDescent="0.3">
      <c r="B3482" s="14">
        <v>44258</v>
      </c>
      <c r="C3482" s="61">
        <v>44258.833333333336</v>
      </c>
      <c r="D3482" s="17">
        <v>2.2999999999999998</v>
      </c>
      <c r="E3482" s="15"/>
      <c r="F3482" s="15"/>
      <c r="G3482" s="36" t="str">
        <f>TEXT(UsageTable[[#This Row],[Time]],"mm-dd")</f>
        <v>03-03</v>
      </c>
      <c r="H3482" s="36" t="b" cm="1">
        <f t="array" ref="H3482">OR(WEEKDAY(UsageTable[[#This Row],[Time]])={1,7},NOT(ISERROR(VLOOKUP(DATE(YEAR(UsageTable[[#This Row],[Time]]),MONTH(UsageTable[[#This Row],[Time]]),DAY(UsageTable[[#This Row],[Time]])),Holidays[Date],1,FALSE()))))</f>
        <v>0</v>
      </c>
      <c r="I34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2.2999999999999998</v>
      </c>
      <c r="J34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3" spans="2:11" x14ac:dyDescent="0.3">
      <c r="B3483" s="14">
        <v>44258</v>
      </c>
      <c r="C3483" s="61">
        <v>44258.875</v>
      </c>
      <c r="D3483" s="17">
        <v>1.4</v>
      </c>
      <c r="E3483" s="15"/>
      <c r="F3483" s="15"/>
      <c r="G3483" s="36" t="str">
        <f>TEXT(UsageTable[[#This Row],[Time]],"mm-dd")</f>
        <v>03-03</v>
      </c>
      <c r="H3483" s="36" t="b" cm="1">
        <f t="array" ref="H3483">OR(WEEKDAY(UsageTable[[#This Row],[Time]])={1,7},NOT(ISERROR(VLOOKUP(DATE(YEAR(UsageTable[[#This Row],[Time]]),MONTH(UsageTable[[#This Row],[Time]]),DAY(UsageTable[[#This Row],[Time]])),Holidays[Date],1,FALSE()))))</f>
        <v>0</v>
      </c>
      <c r="I34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v>
      </c>
      <c r="J34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4" spans="2:11" x14ac:dyDescent="0.3">
      <c r="B3484" s="14">
        <v>44258</v>
      </c>
      <c r="C3484" s="61">
        <v>44258.916666666664</v>
      </c>
      <c r="D3484" s="17">
        <v>1.84</v>
      </c>
      <c r="E3484" s="15"/>
      <c r="F3484" s="15"/>
      <c r="G3484" s="36" t="str">
        <f>TEXT(UsageTable[[#This Row],[Time]],"mm-dd")</f>
        <v>03-03</v>
      </c>
      <c r="H3484" s="36" t="b" cm="1">
        <f t="array" ref="H3484">OR(WEEKDAY(UsageTable[[#This Row],[Time]])={1,7},NOT(ISERROR(VLOOKUP(DATE(YEAR(UsageTable[[#This Row],[Time]]),MONTH(UsageTable[[#This Row],[Time]]),DAY(UsageTable[[#This Row],[Time]])),Holidays[Date],1,FALSE()))))</f>
        <v>0</v>
      </c>
      <c r="I34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1.84</v>
      </c>
      <c r="J34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5" spans="2:11" x14ac:dyDescent="0.3">
      <c r="B3485" s="14">
        <v>44258</v>
      </c>
      <c r="C3485" s="61">
        <v>44258.958333333336</v>
      </c>
      <c r="D3485" s="17">
        <v>4.88</v>
      </c>
      <c r="E3485" s="15"/>
      <c r="F3485" s="15"/>
      <c r="G3485" s="36" t="str">
        <f>TEXT(UsageTable[[#This Row],[Time]],"mm-dd")</f>
        <v>03-03</v>
      </c>
      <c r="H3485" s="36" t="b" cm="1">
        <f t="array" ref="H3485">OR(WEEKDAY(UsageTable[[#This Row],[Time]])={1,7},NOT(ISERROR(VLOOKUP(DATE(YEAR(UsageTable[[#This Row],[Time]]),MONTH(UsageTable[[#This Row],[Time]]),DAY(UsageTable[[#This Row],[Time]])),Holidays[Date],1,FALSE()))))</f>
        <v>0</v>
      </c>
      <c r="I34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4.88</v>
      </c>
      <c r="J34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6" spans="2:11" x14ac:dyDescent="0.3">
      <c r="B3486" s="14">
        <v>44259</v>
      </c>
      <c r="C3486" s="61">
        <v>44259</v>
      </c>
      <c r="D3486" s="17">
        <v>2.0499999999999998</v>
      </c>
      <c r="E3486" s="15"/>
      <c r="F3486" s="15"/>
      <c r="G3486" s="36" t="str">
        <f>TEXT(UsageTable[[#This Row],[Time]],"mm-dd")</f>
        <v>03-04</v>
      </c>
      <c r="H3486" s="36" t="b" cm="1">
        <f t="array" ref="H3486">OR(WEEKDAY(UsageTable[[#This Row],[Time]])={1,7},NOT(ISERROR(VLOOKUP(DATE(YEAR(UsageTable[[#This Row],[Time]]),MONTH(UsageTable[[#This Row],[Time]]),DAY(UsageTable[[#This Row],[Time]])),Holidays[Date],1,FALSE()))))</f>
        <v>0</v>
      </c>
      <c r="I34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2.0499999999999998</v>
      </c>
      <c r="J34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7" spans="2:11" x14ac:dyDescent="0.3">
      <c r="B3487" s="14">
        <v>44259</v>
      </c>
      <c r="C3487" s="61">
        <v>44259.041666666664</v>
      </c>
      <c r="D3487" s="17">
        <v>0.32</v>
      </c>
      <c r="E3487" s="15"/>
      <c r="F3487" s="15"/>
      <c r="G3487" s="36" t="str">
        <f>TEXT(UsageTable[[#This Row],[Time]],"mm-dd")</f>
        <v>03-04</v>
      </c>
      <c r="H3487" s="36" t="b" cm="1">
        <f t="array" ref="H3487">OR(WEEKDAY(UsageTable[[#This Row],[Time]])={1,7},NOT(ISERROR(VLOOKUP(DATE(YEAR(UsageTable[[#This Row],[Time]]),MONTH(UsageTable[[#This Row],[Time]]),DAY(UsageTable[[#This Row],[Time]])),Holidays[Date],1,FALSE()))))</f>
        <v>0</v>
      </c>
      <c r="I34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4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8" spans="2:11" x14ac:dyDescent="0.3">
      <c r="B3488" s="14">
        <v>44259</v>
      </c>
      <c r="C3488" s="61">
        <v>44259.083333333336</v>
      </c>
      <c r="D3488" s="17">
        <v>1.05</v>
      </c>
      <c r="E3488" s="15"/>
      <c r="F3488" s="15"/>
      <c r="G3488" s="36" t="str">
        <f>TEXT(UsageTable[[#This Row],[Time]],"mm-dd")</f>
        <v>03-04</v>
      </c>
      <c r="H3488" s="36" t="b" cm="1">
        <f t="array" ref="H3488">OR(WEEKDAY(UsageTable[[#This Row],[Time]])={1,7},NOT(ISERROR(VLOOKUP(DATE(YEAR(UsageTable[[#This Row],[Time]]),MONTH(UsageTable[[#This Row],[Time]]),DAY(UsageTable[[#This Row],[Time]])),Holidays[Date],1,FALSE()))))</f>
        <v>0</v>
      </c>
      <c r="I34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34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89" spans="2:11" x14ac:dyDescent="0.3">
      <c r="B3489" s="14">
        <v>44259</v>
      </c>
      <c r="C3489" s="61">
        <v>44259.125</v>
      </c>
      <c r="D3489" s="17">
        <v>0.31</v>
      </c>
      <c r="E3489" s="15"/>
      <c r="F3489" s="15"/>
      <c r="G3489" s="36" t="str">
        <f>TEXT(UsageTable[[#This Row],[Time]],"mm-dd")</f>
        <v>03-04</v>
      </c>
      <c r="H3489" s="36" t="b" cm="1">
        <f t="array" ref="H3489">OR(WEEKDAY(UsageTable[[#This Row],[Time]])={1,7},NOT(ISERROR(VLOOKUP(DATE(YEAR(UsageTable[[#This Row],[Time]]),MONTH(UsageTable[[#This Row],[Time]]),DAY(UsageTable[[#This Row],[Time]])),Holidays[Date],1,FALSE()))))</f>
        <v>0</v>
      </c>
      <c r="I34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4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0" spans="2:11" x14ac:dyDescent="0.3">
      <c r="B3490" s="14">
        <v>44259</v>
      </c>
      <c r="C3490" s="61">
        <v>44259.166666666664</v>
      </c>
      <c r="D3490" s="17">
        <v>0.34</v>
      </c>
      <c r="E3490" s="15"/>
      <c r="F3490" s="15"/>
      <c r="G3490" s="36" t="str">
        <f>TEXT(UsageTable[[#This Row],[Time]],"mm-dd")</f>
        <v>03-04</v>
      </c>
      <c r="H3490" s="36" t="b" cm="1">
        <f t="array" ref="H3490">OR(WEEKDAY(UsageTable[[#This Row],[Time]])={1,7},NOT(ISERROR(VLOOKUP(DATE(YEAR(UsageTable[[#This Row],[Time]]),MONTH(UsageTable[[#This Row],[Time]]),DAY(UsageTable[[#This Row],[Time]])),Holidays[Date],1,FALSE()))))</f>
        <v>0</v>
      </c>
      <c r="I34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4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1" spans="2:11" x14ac:dyDescent="0.3">
      <c r="B3491" s="14">
        <v>44259</v>
      </c>
      <c r="C3491" s="61">
        <v>44259.208333333336</v>
      </c>
      <c r="D3491" s="17">
        <v>1.26</v>
      </c>
      <c r="E3491" s="15"/>
      <c r="F3491" s="15"/>
      <c r="G3491" s="36" t="str">
        <f>TEXT(UsageTable[[#This Row],[Time]],"mm-dd")</f>
        <v>03-04</v>
      </c>
      <c r="H3491" s="36" t="b" cm="1">
        <f t="array" ref="H3491">OR(WEEKDAY(UsageTable[[#This Row],[Time]])={1,7},NOT(ISERROR(VLOOKUP(DATE(YEAR(UsageTable[[#This Row],[Time]]),MONTH(UsageTable[[#This Row],[Time]]),DAY(UsageTable[[#This Row],[Time]])),Holidays[Date],1,FALSE()))))</f>
        <v>0</v>
      </c>
      <c r="I34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1.26</v>
      </c>
      <c r="J34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2" spans="2:11" x14ac:dyDescent="0.3">
      <c r="B3492" s="14">
        <v>44259</v>
      </c>
      <c r="C3492" s="61">
        <v>44259.25</v>
      </c>
      <c r="D3492" s="17">
        <v>1.48</v>
      </c>
      <c r="E3492" s="15"/>
      <c r="F3492" s="15"/>
      <c r="G3492" s="36" t="str">
        <f>TEXT(UsageTable[[#This Row],[Time]],"mm-dd")</f>
        <v>03-04</v>
      </c>
      <c r="H3492" s="36" t="b" cm="1">
        <f t="array" ref="H3492">OR(WEEKDAY(UsageTable[[#This Row],[Time]])={1,7},NOT(ISERROR(VLOOKUP(DATE(YEAR(UsageTable[[#This Row],[Time]]),MONTH(UsageTable[[#This Row],[Time]]),DAY(UsageTable[[#This Row],[Time]])),Holidays[Date],1,FALSE()))))</f>
        <v>0</v>
      </c>
      <c r="I34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1.48</v>
      </c>
      <c r="J34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3" spans="2:11" x14ac:dyDescent="0.3">
      <c r="B3493" s="14">
        <v>44259</v>
      </c>
      <c r="C3493" s="61">
        <v>44259.291666666664</v>
      </c>
      <c r="D3493" s="17">
        <v>3.18</v>
      </c>
      <c r="E3493" s="15"/>
      <c r="F3493" s="15"/>
      <c r="G3493" s="36" t="str">
        <f>TEXT(UsageTable[[#This Row],[Time]],"mm-dd")</f>
        <v>03-04</v>
      </c>
      <c r="H3493" s="36" t="b" cm="1">
        <f t="array" ref="H3493">OR(WEEKDAY(UsageTable[[#This Row],[Time]])={1,7},NOT(ISERROR(VLOOKUP(DATE(YEAR(UsageTable[[#This Row],[Time]]),MONTH(UsageTable[[#This Row],[Time]]),DAY(UsageTable[[#This Row],[Time]])),Holidays[Date],1,FALSE()))))</f>
        <v>0</v>
      </c>
      <c r="I34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3.18</v>
      </c>
    </row>
    <row r="3494" spans="2:11" x14ac:dyDescent="0.3">
      <c r="B3494" s="14">
        <v>44259</v>
      </c>
      <c r="C3494" s="61">
        <v>44259.333333333336</v>
      </c>
      <c r="D3494" s="17">
        <v>6.23</v>
      </c>
      <c r="E3494" s="15"/>
      <c r="F3494" s="15"/>
      <c r="G3494" s="36" t="str">
        <f>TEXT(UsageTable[[#This Row],[Time]],"mm-dd")</f>
        <v>03-04</v>
      </c>
      <c r="H3494" s="36" t="b" cm="1">
        <f t="array" ref="H3494">OR(WEEKDAY(UsageTable[[#This Row],[Time]])={1,7},NOT(ISERROR(VLOOKUP(DATE(YEAR(UsageTable[[#This Row],[Time]]),MONTH(UsageTable[[#This Row],[Time]]),DAY(UsageTable[[#This Row],[Time]])),Holidays[Date],1,FALSE()))))</f>
        <v>0</v>
      </c>
      <c r="I34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6.23</v>
      </c>
    </row>
    <row r="3495" spans="2:11" x14ac:dyDescent="0.3">
      <c r="B3495" s="14">
        <v>44259</v>
      </c>
      <c r="C3495" s="61">
        <v>44259.375</v>
      </c>
      <c r="D3495" s="17">
        <v>2.85</v>
      </c>
      <c r="E3495" s="15"/>
      <c r="F3495" s="15"/>
      <c r="G3495" s="36" t="str">
        <f>TEXT(UsageTable[[#This Row],[Time]],"mm-dd")</f>
        <v>03-04</v>
      </c>
      <c r="H3495" s="36" t="b" cm="1">
        <f t="array" ref="H3495">OR(WEEKDAY(UsageTable[[#This Row],[Time]])={1,7},NOT(ISERROR(VLOOKUP(DATE(YEAR(UsageTable[[#This Row],[Time]]),MONTH(UsageTable[[#This Row],[Time]]),DAY(UsageTable[[#This Row],[Time]])),Holidays[Date],1,FALSE()))))</f>
        <v>0</v>
      </c>
      <c r="I34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2.85</v>
      </c>
    </row>
    <row r="3496" spans="2:11" x14ac:dyDescent="0.3">
      <c r="B3496" s="14">
        <v>44259</v>
      </c>
      <c r="C3496" s="61">
        <v>44259.416666666664</v>
      </c>
      <c r="D3496" s="17">
        <v>4.43</v>
      </c>
      <c r="E3496" s="15"/>
      <c r="F3496" s="15"/>
      <c r="G3496" s="36" t="str">
        <f>TEXT(UsageTable[[#This Row],[Time]],"mm-dd")</f>
        <v>03-04</v>
      </c>
      <c r="H3496" s="36" t="b" cm="1">
        <f t="array" ref="H3496">OR(WEEKDAY(UsageTable[[#This Row],[Time]])={1,7},NOT(ISERROR(VLOOKUP(DATE(YEAR(UsageTable[[#This Row],[Time]]),MONTH(UsageTable[[#This Row],[Time]]),DAY(UsageTable[[#This Row],[Time]])),Holidays[Date],1,FALSE()))))</f>
        <v>0</v>
      </c>
      <c r="I34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4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4.43</v>
      </c>
    </row>
    <row r="3497" spans="2:11" x14ac:dyDescent="0.3">
      <c r="B3497" s="14">
        <v>44259</v>
      </c>
      <c r="C3497" s="61">
        <v>44259.458333333336</v>
      </c>
      <c r="D3497" s="17">
        <v>2.48</v>
      </c>
      <c r="E3497" s="15"/>
      <c r="F3497" s="15"/>
      <c r="G3497" s="36" t="str">
        <f>TEXT(UsageTable[[#This Row],[Time]],"mm-dd")</f>
        <v>03-04</v>
      </c>
      <c r="H3497" s="36" t="b" cm="1">
        <f t="array" ref="H3497">OR(WEEKDAY(UsageTable[[#This Row],[Time]])={1,7},NOT(ISERROR(VLOOKUP(DATE(YEAR(UsageTable[[#This Row],[Time]]),MONTH(UsageTable[[#This Row],[Time]]),DAY(UsageTable[[#This Row],[Time]])),Holidays[Date],1,FALSE()))))</f>
        <v>0</v>
      </c>
      <c r="I34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2.48</v>
      </c>
      <c r="K34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8" spans="2:11" x14ac:dyDescent="0.3">
      <c r="B3498" s="14">
        <v>44259</v>
      </c>
      <c r="C3498" s="61">
        <v>44259.5</v>
      </c>
      <c r="D3498" s="17">
        <v>2.52</v>
      </c>
      <c r="E3498" s="15"/>
      <c r="F3498" s="15"/>
      <c r="G3498" s="36" t="str">
        <f>TEXT(UsageTable[[#This Row],[Time]],"mm-dd")</f>
        <v>03-04</v>
      </c>
      <c r="H3498" s="36" t="b" cm="1">
        <f t="array" ref="H3498">OR(WEEKDAY(UsageTable[[#This Row],[Time]])={1,7},NOT(ISERROR(VLOOKUP(DATE(YEAR(UsageTable[[#This Row],[Time]]),MONTH(UsageTable[[#This Row],[Time]]),DAY(UsageTable[[#This Row],[Time]])),Holidays[Date],1,FALSE()))))</f>
        <v>0</v>
      </c>
      <c r="I34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2.52</v>
      </c>
      <c r="K34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499" spans="2:11" x14ac:dyDescent="0.3">
      <c r="B3499" s="14">
        <v>44259</v>
      </c>
      <c r="C3499" s="61">
        <v>44259.541666666664</v>
      </c>
      <c r="D3499" s="17">
        <v>1.61</v>
      </c>
      <c r="E3499" s="15"/>
      <c r="F3499" s="15"/>
      <c r="G3499" s="36" t="str">
        <f>TEXT(UsageTable[[#This Row],[Time]],"mm-dd")</f>
        <v>03-04</v>
      </c>
      <c r="H3499" s="36" t="b" cm="1">
        <f t="array" ref="H3499">OR(WEEKDAY(UsageTable[[#This Row],[Time]])={1,7},NOT(ISERROR(VLOOKUP(DATE(YEAR(UsageTable[[#This Row],[Time]]),MONTH(UsageTable[[#This Row],[Time]]),DAY(UsageTable[[#This Row],[Time]])),Holidays[Date],1,FALSE()))))</f>
        <v>0</v>
      </c>
      <c r="I34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4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1.61</v>
      </c>
      <c r="K34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0" spans="2:11" x14ac:dyDescent="0.3">
      <c r="B3500" s="14">
        <v>44259</v>
      </c>
      <c r="C3500" s="61">
        <v>44259.583333333336</v>
      </c>
      <c r="D3500" s="17">
        <v>1.82</v>
      </c>
      <c r="E3500" s="15"/>
      <c r="F3500" s="15"/>
      <c r="G3500" s="36" t="str">
        <f>TEXT(UsageTable[[#This Row],[Time]],"mm-dd")</f>
        <v>03-04</v>
      </c>
      <c r="H3500" s="36" t="b" cm="1">
        <f t="array" ref="H3500">OR(WEEKDAY(UsageTable[[#This Row],[Time]])={1,7},NOT(ISERROR(VLOOKUP(DATE(YEAR(UsageTable[[#This Row],[Time]]),MONTH(UsageTable[[#This Row],[Time]]),DAY(UsageTable[[#This Row],[Time]])),Holidays[Date],1,FALSE()))))</f>
        <v>0</v>
      </c>
      <c r="I35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1.82</v>
      </c>
      <c r="K35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1" spans="2:11" x14ac:dyDescent="0.3">
      <c r="B3501" s="14">
        <v>44259</v>
      </c>
      <c r="C3501" s="61">
        <v>44259.625</v>
      </c>
      <c r="D3501" s="17">
        <v>1.54</v>
      </c>
      <c r="E3501" s="15"/>
      <c r="F3501" s="15"/>
      <c r="G3501" s="36" t="str">
        <f>TEXT(UsageTable[[#This Row],[Time]],"mm-dd")</f>
        <v>03-04</v>
      </c>
      <c r="H3501" s="36" t="b" cm="1">
        <f t="array" ref="H3501">OR(WEEKDAY(UsageTable[[#This Row],[Time]])={1,7},NOT(ISERROR(VLOOKUP(DATE(YEAR(UsageTable[[#This Row],[Time]]),MONTH(UsageTable[[#This Row],[Time]]),DAY(UsageTable[[#This Row],[Time]])),Holidays[Date],1,FALSE()))))</f>
        <v>0</v>
      </c>
      <c r="I35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1.54</v>
      </c>
      <c r="K35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2" spans="2:11" x14ac:dyDescent="0.3">
      <c r="B3502" s="14">
        <v>44259</v>
      </c>
      <c r="C3502" s="61">
        <v>44259.666666666664</v>
      </c>
      <c r="D3502" s="17">
        <v>0.76</v>
      </c>
      <c r="E3502" s="15"/>
      <c r="F3502" s="15"/>
      <c r="G3502" s="36" t="str">
        <f>TEXT(UsageTable[[#This Row],[Time]],"mm-dd")</f>
        <v>03-04</v>
      </c>
      <c r="H3502" s="36" t="b" cm="1">
        <f t="array" ref="H3502">OR(WEEKDAY(UsageTable[[#This Row],[Time]])={1,7},NOT(ISERROR(VLOOKUP(DATE(YEAR(UsageTable[[#This Row],[Time]]),MONTH(UsageTable[[#This Row],[Time]]),DAY(UsageTable[[#This Row],[Time]])),Holidays[Date],1,FALSE()))))</f>
        <v>0</v>
      </c>
      <c r="I35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0.76</v>
      </c>
      <c r="K35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3" spans="2:11" x14ac:dyDescent="0.3">
      <c r="B3503" s="14">
        <v>44259</v>
      </c>
      <c r="C3503" s="61">
        <v>44259.708333333336</v>
      </c>
      <c r="D3503" s="17">
        <v>3.68</v>
      </c>
      <c r="E3503" s="15"/>
      <c r="F3503" s="15"/>
      <c r="G3503" s="36" t="str">
        <f>TEXT(UsageTable[[#This Row],[Time]],"mm-dd")</f>
        <v>03-04</v>
      </c>
      <c r="H3503" s="36" t="b" cm="1">
        <f t="array" ref="H3503">OR(WEEKDAY(UsageTable[[#This Row],[Time]])={1,7},NOT(ISERROR(VLOOKUP(DATE(YEAR(UsageTable[[#This Row],[Time]]),MONTH(UsageTable[[#This Row],[Time]]),DAY(UsageTable[[#This Row],[Time]])),Holidays[Date],1,FALSE()))))</f>
        <v>0</v>
      </c>
      <c r="I35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3.68</v>
      </c>
    </row>
    <row r="3504" spans="2:11" x14ac:dyDescent="0.3">
      <c r="B3504" s="14">
        <v>44259</v>
      </c>
      <c r="C3504" s="61">
        <v>44259.75</v>
      </c>
      <c r="D3504" s="17">
        <v>2.25</v>
      </c>
      <c r="E3504" s="15"/>
      <c r="F3504" s="15"/>
      <c r="G3504" s="36" t="str">
        <f>TEXT(UsageTable[[#This Row],[Time]],"mm-dd")</f>
        <v>03-04</v>
      </c>
      <c r="H3504" s="36" t="b" cm="1">
        <f t="array" ref="H3504">OR(WEEKDAY(UsageTable[[#This Row],[Time]])={1,7},NOT(ISERROR(VLOOKUP(DATE(YEAR(UsageTable[[#This Row],[Time]]),MONTH(UsageTable[[#This Row],[Time]]),DAY(UsageTable[[#This Row],[Time]])),Holidays[Date],1,FALSE()))))</f>
        <v>0</v>
      </c>
      <c r="I35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v>
      </c>
    </row>
    <row r="3505" spans="2:11" x14ac:dyDescent="0.3">
      <c r="B3505" s="14">
        <v>44259</v>
      </c>
      <c r="C3505" s="61">
        <v>44259.791666666664</v>
      </c>
      <c r="D3505" s="17">
        <v>1.56</v>
      </c>
      <c r="E3505" s="15"/>
      <c r="F3505" s="15"/>
      <c r="G3505" s="36" t="str">
        <f>TEXT(UsageTable[[#This Row],[Time]],"mm-dd")</f>
        <v>03-04</v>
      </c>
      <c r="H3505" s="36" t="b" cm="1">
        <f t="array" ref="H3505">OR(WEEKDAY(UsageTable[[#This Row],[Time]])={1,7},NOT(ISERROR(VLOOKUP(DATE(YEAR(UsageTable[[#This Row],[Time]]),MONTH(UsageTable[[#This Row],[Time]]),DAY(UsageTable[[#This Row],[Time]])),Holidays[Date],1,FALSE()))))</f>
        <v>0</v>
      </c>
      <c r="I35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1.56</v>
      </c>
      <c r="J35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6" spans="2:11" x14ac:dyDescent="0.3">
      <c r="B3506" s="14">
        <v>44259</v>
      </c>
      <c r="C3506" s="61">
        <v>44259.833333333336</v>
      </c>
      <c r="D3506" s="17">
        <v>1.7</v>
      </c>
      <c r="E3506" s="15"/>
      <c r="F3506" s="15"/>
      <c r="G3506" s="36" t="str">
        <f>TEXT(UsageTable[[#This Row],[Time]],"mm-dd")</f>
        <v>03-04</v>
      </c>
      <c r="H3506" s="36" t="b" cm="1">
        <f t="array" ref="H3506">OR(WEEKDAY(UsageTable[[#This Row],[Time]])={1,7},NOT(ISERROR(VLOOKUP(DATE(YEAR(UsageTable[[#This Row],[Time]]),MONTH(UsageTable[[#This Row],[Time]]),DAY(UsageTable[[#This Row],[Time]])),Holidays[Date],1,FALSE()))))</f>
        <v>0</v>
      </c>
      <c r="I35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v>
      </c>
      <c r="J35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7" spans="2:11" x14ac:dyDescent="0.3">
      <c r="B3507" s="14">
        <v>44259</v>
      </c>
      <c r="C3507" s="61">
        <v>44259.875</v>
      </c>
      <c r="D3507" s="17">
        <v>0.89</v>
      </c>
      <c r="E3507" s="15"/>
      <c r="F3507" s="15"/>
      <c r="G3507" s="36" t="str">
        <f>TEXT(UsageTable[[#This Row],[Time]],"mm-dd")</f>
        <v>03-04</v>
      </c>
      <c r="H3507" s="36" t="b" cm="1">
        <f t="array" ref="H3507">OR(WEEKDAY(UsageTable[[#This Row],[Time]])={1,7},NOT(ISERROR(VLOOKUP(DATE(YEAR(UsageTable[[#This Row],[Time]]),MONTH(UsageTable[[#This Row],[Time]]),DAY(UsageTable[[#This Row],[Time]])),Holidays[Date],1,FALSE()))))</f>
        <v>0</v>
      </c>
      <c r="I35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35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8" spans="2:11" x14ac:dyDescent="0.3">
      <c r="B3508" s="14">
        <v>44259</v>
      </c>
      <c r="C3508" s="61">
        <v>44259.916666666664</v>
      </c>
      <c r="D3508" s="17">
        <v>4.0199999999999996</v>
      </c>
      <c r="E3508" s="15"/>
      <c r="F3508" s="15"/>
      <c r="G3508" s="36" t="str">
        <f>TEXT(UsageTable[[#This Row],[Time]],"mm-dd")</f>
        <v>03-04</v>
      </c>
      <c r="H3508" s="36" t="b" cm="1">
        <f t="array" ref="H3508">OR(WEEKDAY(UsageTable[[#This Row],[Time]])={1,7},NOT(ISERROR(VLOOKUP(DATE(YEAR(UsageTable[[#This Row],[Time]]),MONTH(UsageTable[[#This Row],[Time]]),DAY(UsageTable[[#This Row],[Time]])),Holidays[Date],1,FALSE()))))</f>
        <v>0</v>
      </c>
      <c r="I35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4.0199999999999996</v>
      </c>
      <c r="J35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09" spans="2:11" x14ac:dyDescent="0.3">
      <c r="B3509" s="14">
        <v>44259</v>
      </c>
      <c r="C3509" s="61">
        <v>44259.958333333336</v>
      </c>
      <c r="D3509" s="17">
        <v>4.82</v>
      </c>
      <c r="E3509" s="15"/>
      <c r="F3509" s="15"/>
      <c r="G3509" s="36" t="str">
        <f>TEXT(UsageTable[[#This Row],[Time]],"mm-dd")</f>
        <v>03-04</v>
      </c>
      <c r="H3509" s="36" t="b" cm="1">
        <f t="array" ref="H3509">OR(WEEKDAY(UsageTable[[#This Row],[Time]])={1,7},NOT(ISERROR(VLOOKUP(DATE(YEAR(UsageTable[[#This Row],[Time]]),MONTH(UsageTable[[#This Row],[Time]]),DAY(UsageTable[[#This Row],[Time]])),Holidays[Date],1,FALSE()))))</f>
        <v>0</v>
      </c>
      <c r="I35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4.82</v>
      </c>
      <c r="J35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0" spans="2:11" x14ac:dyDescent="0.3">
      <c r="B3510" s="14">
        <v>44260</v>
      </c>
      <c r="C3510" s="61">
        <v>44260</v>
      </c>
      <c r="D3510" s="17">
        <v>1.86</v>
      </c>
      <c r="E3510" s="15"/>
      <c r="F3510" s="15"/>
      <c r="G3510" s="36" t="str">
        <f>TEXT(UsageTable[[#This Row],[Time]],"mm-dd")</f>
        <v>03-05</v>
      </c>
      <c r="H3510" s="36" t="b" cm="1">
        <f t="array" ref="H3510">OR(WEEKDAY(UsageTable[[#This Row],[Time]])={1,7},NOT(ISERROR(VLOOKUP(DATE(YEAR(UsageTable[[#This Row],[Time]]),MONTH(UsageTable[[#This Row],[Time]]),DAY(UsageTable[[#This Row],[Time]])),Holidays[Date],1,FALSE()))))</f>
        <v>0</v>
      </c>
      <c r="I35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1.86</v>
      </c>
      <c r="J35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1" spans="2:11" x14ac:dyDescent="0.3">
      <c r="B3511" s="14">
        <v>44260</v>
      </c>
      <c r="C3511" s="61">
        <v>44260.041666666664</v>
      </c>
      <c r="D3511" s="17">
        <v>0.42</v>
      </c>
      <c r="E3511" s="15"/>
      <c r="F3511" s="15"/>
      <c r="G3511" s="36" t="str">
        <f>TEXT(UsageTable[[#This Row],[Time]],"mm-dd")</f>
        <v>03-05</v>
      </c>
      <c r="H3511" s="36" t="b" cm="1">
        <f t="array" ref="H3511">OR(WEEKDAY(UsageTable[[#This Row],[Time]])={1,7},NOT(ISERROR(VLOOKUP(DATE(YEAR(UsageTable[[#This Row],[Time]]),MONTH(UsageTable[[#This Row],[Time]]),DAY(UsageTable[[#This Row],[Time]])),Holidays[Date],1,FALSE()))))</f>
        <v>0</v>
      </c>
      <c r="I35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35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2" spans="2:11" x14ac:dyDescent="0.3">
      <c r="B3512" s="14">
        <v>44260</v>
      </c>
      <c r="C3512" s="61">
        <v>44260.083333333336</v>
      </c>
      <c r="D3512" s="17">
        <v>1.06</v>
      </c>
      <c r="E3512" s="15"/>
      <c r="F3512" s="15"/>
      <c r="G3512" s="36" t="str">
        <f>TEXT(UsageTable[[#This Row],[Time]],"mm-dd")</f>
        <v>03-05</v>
      </c>
      <c r="H3512" s="36" t="b" cm="1">
        <f t="array" ref="H3512">OR(WEEKDAY(UsageTable[[#This Row],[Time]])={1,7},NOT(ISERROR(VLOOKUP(DATE(YEAR(UsageTable[[#This Row],[Time]]),MONTH(UsageTable[[#This Row],[Time]]),DAY(UsageTable[[#This Row],[Time]])),Holidays[Date],1,FALSE()))))</f>
        <v>0</v>
      </c>
      <c r="I35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5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3" spans="2:11" x14ac:dyDescent="0.3">
      <c r="B3513" s="14">
        <v>44260</v>
      </c>
      <c r="C3513" s="61">
        <v>44260.125</v>
      </c>
      <c r="D3513" s="17">
        <v>0.37</v>
      </c>
      <c r="E3513" s="15"/>
      <c r="F3513" s="15"/>
      <c r="G3513" s="36" t="str">
        <f>TEXT(UsageTable[[#This Row],[Time]],"mm-dd")</f>
        <v>03-05</v>
      </c>
      <c r="H3513" s="36" t="b" cm="1">
        <f t="array" ref="H3513">OR(WEEKDAY(UsageTable[[#This Row],[Time]])={1,7},NOT(ISERROR(VLOOKUP(DATE(YEAR(UsageTable[[#This Row],[Time]]),MONTH(UsageTable[[#This Row],[Time]]),DAY(UsageTable[[#This Row],[Time]])),Holidays[Date],1,FALSE()))))</f>
        <v>0</v>
      </c>
      <c r="I35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5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4" spans="2:11" x14ac:dyDescent="0.3">
      <c r="B3514" s="14">
        <v>44260</v>
      </c>
      <c r="C3514" s="61">
        <v>44260.166666666664</v>
      </c>
      <c r="D3514" s="17">
        <v>0.36</v>
      </c>
      <c r="E3514" s="15"/>
      <c r="F3514" s="15"/>
      <c r="G3514" s="36" t="str">
        <f>TEXT(UsageTable[[#This Row],[Time]],"mm-dd")</f>
        <v>03-05</v>
      </c>
      <c r="H3514" s="36" t="b" cm="1">
        <f t="array" ref="H3514">OR(WEEKDAY(UsageTable[[#This Row],[Time]])={1,7},NOT(ISERROR(VLOOKUP(DATE(YEAR(UsageTable[[#This Row],[Time]]),MONTH(UsageTable[[#This Row],[Time]]),DAY(UsageTable[[#This Row],[Time]])),Holidays[Date],1,FALSE()))))</f>
        <v>0</v>
      </c>
      <c r="I35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5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5" spans="2:11" x14ac:dyDescent="0.3">
      <c r="B3515" s="14">
        <v>44260</v>
      </c>
      <c r="C3515" s="61">
        <v>44260.208333333336</v>
      </c>
      <c r="D3515" s="17">
        <v>1.28</v>
      </c>
      <c r="E3515" s="15"/>
      <c r="F3515" s="15"/>
      <c r="G3515" s="36" t="str">
        <f>TEXT(UsageTable[[#This Row],[Time]],"mm-dd")</f>
        <v>03-05</v>
      </c>
      <c r="H3515" s="36" t="b" cm="1">
        <f t="array" ref="H3515">OR(WEEKDAY(UsageTable[[#This Row],[Time]])={1,7},NOT(ISERROR(VLOOKUP(DATE(YEAR(UsageTable[[#This Row],[Time]]),MONTH(UsageTable[[#This Row],[Time]]),DAY(UsageTable[[#This Row],[Time]])),Holidays[Date],1,FALSE()))))</f>
        <v>0</v>
      </c>
      <c r="I35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1.28</v>
      </c>
      <c r="J35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6" spans="2:11" x14ac:dyDescent="0.3">
      <c r="B3516" s="14">
        <v>44260</v>
      </c>
      <c r="C3516" s="61">
        <v>44260.25</v>
      </c>
      <c r="D3516" s="17">
        <v>2.65</v>
      </c>
      <c r="E3516" s="15"/>
      <c r="F3516" s="15"/>
      <c r="G3516" s="36" t="str">
        <f>TEXT(UsageTable[[#This Row],[Time]],"mm-dd")</f>
        <v>03-05</v>
      </c>
      <c r="H3516" s="36" t="b" cm="1">
        <f t="array" ref="H3516">OR(WEEKDAY(UsageTable[[#This Row],[Time]])={1,7},NOT(ISERROR(VLOOKUP(DATE(YEAR(UsageTable[[#This Row],[Time]]),MONTH(UsageTable[[#This Row],[Time]]),DAY(UsageTable[[#This Row],[Time]])),Holidays[Date],1,FALSE()))))</f>
        <v>0</v>
      </c>
      <c r="I35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2.65</v>
      </c>
      <c r="J35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17" spans="2:11" x14ac:dyDescent="0.3">
      <c r="B3517" s="14">
        <v>44260</v>
      </c>
      <c r="C3517" s="61">
        <v>44260.291666666664</v>
      </c>
      <c r="D3517" s="17">
        <v>2.62</v>
      </c>
      <c r="E3517" s="15"/>
      <c r="F3517" s="15"/>
      <c r="G3517" s="36" t="str">
        <f>TEXT(UsageTable[[#This Row],[Time]],"mm-dd")</f>
        <v>03-05</v>
      </c>
      <c r="H3517" s="36" t="b" cm="1">
        <f t="array" ref="H3517">OR(WEEKDAY(UsageTable[[#This Row],[Time]])={1,7},NOT(ISERROR(VLOOKUP(DATE(YEAR(UsageTable[[#This Row],[Time]]),MONTH(UsageTable[[#This Row],[Time]]),DAY(UsageTable[[#This Row],[Time]])),Holidays[Date],1,FALSE()))))</f>
        <v>0</v>
      </c>
      <c r="I35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2.62</v>
      </c>
    </row>
    <row r="3518" spans="2:11" x14ac:dyDescent="0.3">
      <c r="B3518" s="14">
        <v>44260</v>
      </c>
      <c r="C3518" s="61">
        <v>44260.333333333336</v>
      </c>
      <c r="D3518" s="17">
        <v>3.51</v>
      </c>
      <c r="E3518" s="15"/>
      <c r="F3518" s="15"/>
      <c r="G3518" s="36" t="str">
        <f>TEXT(UsageTable[[#This Row],[Time]],"mm-dd")</f>
        <v>03-05</v>
      </c>
      <c r="H3518" s="36" t="b" cm="1">
        <f t="array" ref="H3518">OR(WEEKDAY(UsageTable[[#This Row],[Time]])={1,7},NOT(ISERROR(VLOOKUP(DATE(YEAR(UsageTable[[#This Row],[Time]]),MONTH(UsageTable[[#This Row],[Time]]),DAY(UsageTable[[#This Row],[Time]])),Holidays[Date],1,FALSE()))))</f>
        <v>0</v>
      </c>
      <c r="I35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3.51</v>
      </c>
    </row>
    <row r="3519" spans="2:11" x14ac:dyDescent="0.3">
      <c r="B3519" s="14">
        <v>44260</v>
      </c>
      <c r="C3519" s="61">
        <v>44260.375</v>
      </c>
      <c r="D3519" s="17">
        <v>1.42</v>
      </c>
      <c r="E3519" s="15"/>
      <c r="F3519" s="15"/>
      <c r="G3519" s="36" t="str">
        <f>TEXT(UsageTable[[#This Row],[Time]],"mm-dd")</f>
        <v>03-05</v>
      </c>
      <c r="H3519" s="36" t="b" cm="1">
        <f t="array" ref="H3519">OR(WEEKDAY(UsageTable[[#This Row],[Time]])={1,7},NOT(ISERROR(VLOOKUP(DATE(YEAR(UsageTable[[#This Row],[Time]]),MONTH(UsageTable[[#This Row],[Time]]),DAY(UsageTable[[#This Row],[Time]])),Holidays[Date],1,FALSE()))))</f>
        <v>0</v>
      </c>
      <c r="I35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1.42</v>
      </c>
    </row>
    <row r="3520" spans="2:11" x14ac:dyDescent="0.3">
      <c r="B3520" s="14">
        <v>44260</v>
      </c>
      <c r="C3520" s="61">
        <v>44260.416666666664</v>
      </c>
      <c r="D3520" s="17">
        <v>2.04</v>
      </c>
      <c r="E3520" s="15"/>
      <c r="F3520" s="15"/>
      <c r="G3520" s="36" t="str">
        <f>TEXT(UsageTable[[#This Row],[Time]],"mm-dd")</f>
        <v>03-05</v>
      </c>
      <c r="H3520" s="36" t="b" cm="1">
        <f t="array" ref="H3520">OR(WEEKDAY(UsageTable[[#This Row],[Time]])={1,7},NOT(ISERROR(VLOOKUP(DATE(YEAR(UsageTable[[#This Row],[Time]]),MONTH(UsageTable[[#This Row],[Time]]),DAY(UsageTable[[#This Row],[Time]])),Holidays[Date],1,FALSE()))))</f>
        <v>0</v>
      </c>
      <c r="I35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v>
      </c>
    </row>
    <row r="3521" spans="2:11" x14ac:dyDescent="0.3">
      <c r="B3521" s="14">
        <v>44260</v>
      </c>
      <c r="C3521" s="61">
        <v>44260.458333333336</v>
      </c>
      <c r="D3521" s="17">
        <v>1.38</v>
      </c>
      <c r="E3521" s="15"/>
      <c r="F3521" s="15"/>
      <c r="G3521" s="36" t="str">
        <f>TEXT(UsageTable[[#This Row],[Time]],"mm-dd")</f>
        <v>03-05</v>
      </c>
      <c r="H3521" s="36" t="b" cm="1">
        <f t="array" ref="H3521">OR(WEEKDAY(UsageTable[[#This Row],[Time]])={1,7},NOT(ISERROR(VLOOKUP(DATE(YEAR(UsageTable[[#This Row],[Time]]),MONTH(UsageTable[[#This Row],[Time]]),DAY(UsageTable[[#This Row],[Time]])),Holidays[Date],1,FALSE()))))</f>
        <v>0</v>
      </c>
      <c r="I35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1.38</v>
      </c>
      <c r="K35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2" spans="2:11" x14ac:dyDescent="0.3">
      <c r="B3522" s="14">
        <v>44260</v>
      </c>
      <c r="C3522" s="61">
        <v>44260.5</v>
      </c>
      <c r="D3522" s="17">
        <v>0.99</v>
      </c>
      <c r="E3522" s="15"/>
      <c r="F3522" s="15"/>
      <c r="G3522" s="36" t="str">
        <f>TEXT(UsageTable[[#This Row],[Time]],"mm-dd")</f>
        <v>03-05</v>
      </c>
      <c r="H3522" s="36" t="b" cm="1">
        <f t="array" ref="H3522">OR(WEEKDAY(UsageTable[[#This Row],[Time]])={1,7},NOT(ISERROR(VLOOKUP(DATE(YEAR(UsageTable[[#This Row],[Time]]),MONTH(UsageTable[[#This Row],[Time]]),DAY(UsageTable[[#This Row],[Time]])),Holidays[Date],1,FALSE()))))</f>
        <v>0</v>
      </c>
      <c r="I35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0.99</v>
      </c>
      <c r="K35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3" spans="2:11" x14ac:dyDescent="0.3">
      <c r="B3523" s="14">
        <v>44260</v>
      </c>
      <c r="C3523" s="61">
        <v>44260.541666666664</v>
      </c>
      <c r="D3523" s="17">
        <v>1.49</v>
      </c>
      <c r="E3523" s="15"/>
      <c r="F3523" s="15"/>
      <c r="G3523" s="36" t="str">
        <f>TEXT(UsageTable[[#This Row],[Time]],"mm-dd")</f>
        <v>03-05</v>
      </c>
      <c r="H3523" s="36" t="b" cm="1">
        <f t="array" ref="H3523">OR(WEEKDAY(UsageTable[[#This Row],[Time]])={1,7},NOT(ISERROR(VLOOKUP(DATE(YEAR(UsageTable[[#This Row],[Time]]),MONTH(UsageTable[[#This Row],[Time]]),DAY(UsageTable[[#This Row],[Time]])),Holidays[Date],1,FALSE()))))</f>
        <v>0</v>
      </c>
      <c r="I35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1.49</v>
      </c>
      <c r="K35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4" spans="2:11" x14ac:dyDescent="0.3">
      <c r="B3524" s="14">
        <v>44260</v>
      </c>
      <c r="C3524" s="61">
        <v>44260.583333333336</v>
      </c>
      <c r="D3524" s="17">
        <v>1.69</v>
      </c>
      <c r="E3524" s="15"/>
      <c r="F3524" s="15"/>
      <c r="G3524" s="36" t="str">
        <f>TEXT(UsageTable[[#This Row],[Time]],"mm-dd")</f>
        <v>03-05</v>
      </c>
      <c r="H3524" s="36" t="b" cm="1">
        <f t="array" ref="H3524">OR(WEEKDAY(UsageTable[[#This Row],[Time]])={1,7},NOT(ISERROR(VLOOKUP(DATE(YEAR(UsageTable[[#This Row],[Time]]),MONTH(UsageTable[[#This Row],[Time]]),DAY(UsageTable[[#This Row],[Time]])),Holidays[Date],1,FALSE()))))</f>
        <v>0</v>
      </c>
      <c r="I35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1.69</v>
      </c>
      <c r="K35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5" spans="2:11" x14ac:dyDescent="0.3">
      <c r="B3525" s="14">
        <v>44260</v>
      </c>
      <c r="C3525" s="61">
        <v>44260.625</v>
      </c>
      <c r="D3525" s="17">
        <v>1.57</v>
      </c>
      <c r="E3525" s="15"/>
      <c r="F3525" s="15"/>
      <c r="G3525" s="36" t="str">
        <f>TEXT(UsageTable[[#This Row],[Time]],"mm-dd")</f>
        <v>03-05</v>
      </c>
      <c r="H3525" s="36" t="b" cm="1">
        <f t="array" ref="H3525">OR(WEEKDAY(UsageTable[[#This Row],[Time]])={1,7},NOT(ISERROR(VLOOKUP(DATE(YEAR(UsageTable[[#This Row],[Time]]),MONTH(UsageTable[[#This Row],[Time]]),DAY(UsageTable[[#This Row],[Time]])),Holidays[Date],1,FALSE()))))</f>
        <v>0</v>
      </c>
      <c r="I35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1.57</v>
      </c>
      <c r="K35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6" spans="2:11" x14ac:dyDescent="0.3">
      <c r="B3526" s="14">
        <v>44260</v>
      </c>
      <c r="C3526" s="61">
        <v>44260.666666666664</v>
      </c>
      <c r="D3526" s="17">
        <v>1.1000000000000001</v>
      </c>
      <c r="E3526" s="15"/>
      <c r="F3526" s="15"/>
      <c r="G3526" s="36" t="str">
        <f>TEXT(UsageTable[[#This Row],[Time]],"mm-dd")</f>
        <v>03-05</v>
      </c>
      <c r="H3526" s="36" t="b" cm="1">
        <f t="array" ref="H3526">OR(WEEKDAY(UsageTable[[#This Row],[Time]])={1,7},NOT(ISERROR(VLOOKUP(DATE(YEAR(UsageTable[[#This Row],[Time]]),MONTH(UsageTable[[#This Row],[Time]]),DAY(UsageTable[[#This Row],[Time]])),Holidays[Date],1,FALSE()))))</f>
        <v>0</v>
      </c>
      <c r="I35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1.1000000000000001</v>
      </c>
      <c r="K35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27" spans="2:11" x14ac:dyDescent="0.3">
      <c r="B3527" s="14">
        <v>44260</v>
      </c>
      <c r="C3527" s="61">
        <v>44260.708333333336</v>
      </c>
      <c r="D3527" s="17">
        <v>2.29</v>
      </c>
      <c r="E3527" s="15"/>
      <c r="F3527" s="15"/>
      <c r="G3527" s="36" t="str">
        <f>TEXT(UsageTable[[#This Row],[Time]],"mm-dd")</f>
        <v>03-05</v>
      </c>
      <c r="H3527" s="36" t="b" cm="1">
        <f t="array" ref="H3527">OR(WEEKDAY(UsageTable[[#This Row],[Time]])={1,7},NOT(ISERROR(VLOOKUP(DATE(YEAR(UsageTable[[#This Row],[Time]]),MONTH(UsageTable[[#This Row],[Time]]),DAY(UsageTable[[#This Row],[Time]])),Holidays[Date],1,FALSE()))))</f>
        <v>0</v>
      </c>
      <c r="I35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2.29</v>
      </c>
    </row>
    <row r="3528" spans="2:11" x14ac:dyDescent="0.3">
      <c r="B3528" s="14">
        <v>44260</v>
      </c>
      <c r="C3528" s="61">
        <v>44260.75</v>
      </c>
      <c r="D3528" s="17">
        <v>2.35</v>
      </c>
      <c r="E3528" s="15"/>
      <c r="F3528" s="15"/>
      <c r="G3528" s="36" t="str">
        <f>TEXT(UsageTable[[#This Row],[Time]],"mm-dd")</f>
        <v>03-05</v>
      </c>
      <c r="H3528" s="36" t="b" cm="1">
        <f t="array" ref="H3528">OR(WEEKDAY(UsageTable[[#This Row],[Time]])={1,7},NOT(ISERROR(VLOOKUP(DATE(YEAR(UsageTable[[#This Row],[Time]]),MONTH(UsageTable[[#This Row],[Time]]),DAY(UsageTable[[#This Row],[Time]])),Holidays[Date],1,FALSE()))))</f>
        <v>0</v>
      </c>
      <c r="I35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2.35</v>
      </c>
    </row>
    <row r="3529" spans="2:11" x14ac:dyDescent="0.3">
      <c r="B3529" s="14">
        <v>44260</v>
      </c>
      <c r="C3529" s="61">
        <v>44260.791666666664</v>
      </c>
      <c r="D3529" s="17">
        <v>1.38</v>
      </c>
      <c r="E3529" s="15"/>
      <c r="F3529" s="15"/>
      <c r="G3529" s="36" t="str">
        <f>TEXT(UsageTable[[#This Row],[Time]],"mm-dd")</f>
        <v>03-05</v>
      </c>
      <c r="H3529" s="36" t="b" cm="1">
        <f t="array" ref="H3529">OR(WEEKDAY(UsageTable[[#This Row],[Time]])={1,7},NOT(ISERROR(VLOOKUP(DATE(YEAR(UsageTable[[#This Row],[Time]]),MONTH(UsageTable[[#This Row],[Time]]),DAY(UsageTable[[#This Row],[Time]])),Holidays[Date],1,FALSE()))))</f>
        <v>0</v>
      </c>
      <c r="I35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1.38</v>
      </c>
      <c r="J35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0" spans="2:11" x14ac:dyDescent="0.3">
      <c r="B3530" s="14">
        <v>44260</v>
      </c>
      <c r="C3530" s="61">
        <v>44260.833333333336</v>
      </c>
      <c r="D3530" s="17">
        <v>1.03</v>
      </c>
      <c r="E3530" s="15"/>
      <c r="F3530" s="15"/>
      <c r="G3530" s="36" t="str">
        <f>TEXT(UsageTable[[#This Row],[Time]],"mm-dd")</f>
        <v>03-05</v>
      </c>
      <c r="H3530" s="36" t="b" cm="1">
        <f t="array" ref="H3530">OR(WEEKDAY(UsageTable[[#This Row],[Time]])={1,7},NOT(ISERROR(VLOOKUP(DATE(YEAR(UsageTable[[#This Row],[Time]]),MONTH(UsageTable[[#This Row],[Time]]),DAY(UsageTable[[#This Row],[Time]])),Holidays[Date],1,FALSE()))))</f>
        <v>0</v>
      </c>
      <c r="I35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5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1" spans="2:11" x14ac:dyDescent="0.3">
      <c r="B3531" s="14">
        <v>44260</v>
      </c>
      <c r="C3531" s="61">
        <v>44260.875</v>
      </c>
      <c r="D3531" s="17">
        <v>1.17</v>
      </c>
      <c r="E3531" s="15"/>
      <c r="F3531" s="15"/>
      <c r="G3531" s="36" t="str">
        <f>TEXT(UsageTable[[#This Row],[Time]],"mm-dd")</f>
        <v>03-05</v>
      </c>
      <c r="H3531" s="36" t="b" cm="1">
        <f t="array" ref="H3531">OR(WEEKDAY(UsageTable[[#This Row],[Time]])={1,7},NOT(ISERROR(VLOOKUP(DATE(YEAR(UsageTable[[#This Row],[Time]]),MONTH(UsageTable[[#This Row],[Time]]),DAY(UsageTable[[#This Row],[Time]])),Holidays[Date],1,FALSE()))))</f>
        <v>0</v>
      </c>
      <c r="I35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35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2" spans="2:11" x14ac:dyDescent="0.3">
      <c r="B3532" s="14">
        <v>44260</v>
      </c>
      <c r="C3532" s="61">
        <v>44260.916666666664</v>
      </c>
      <c r="D3532" s="17">
        <v>0.98</v>
      </c>
      <c r="E3532" s="15"/>
      <c r="F3532" s="15"/>
      <c r="G3532" s="36" t="str">
        <f>TEXT(UsageTable[[#This Row],[Time]],"mm-dd")</f>
        <v>03-05</v>
      </c>
      <c r="H3532" s="36" t="b" cm="1">
        <f t="array" ref="H3532">OR(WEEKDAY(UsageTable[[#This Row],[Time]])={1,7},NOT(ISERROR(VLOOKUP(DATE(YEAR(UsageTable[[#This Row],[Time]]),MONTH(UsageTable[[#This Row],[Time]]),DAY(UsageTable[[#This Row],[Time]])),Holidays[Date],1,FALSE()))))</f>
        <v>0</v>
      </c>
      <c r="I35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5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3" spans="2:11" x14ac:dyDescent="0.3">
      <c r="B3533" s="14">
        <v>44260</v>
      </c>
      <c r="C3533" s="61">
        <v>44260.958333333336</v>
      </c>
      <c r="D3533" s="17">
        <v>0.48</v>
      </c>
      <c r="E3533" s="15"/>
      <c r="F3533" s="15"/>
      <c r="G3533" s="36" t="str">
        <f>TEXT(UsageTable[[#This Row],[Time]],"mm-dd")</f>
        <v>03-05</v>
      </c>
      <c r="H3533" s="36" t="b" cm="1">
        <f t="array" ref="H3533">OR(WEEKDAY(UsageTable[[#This Row],[Time]])={1,7},NOT(ISERROR(VLOOKUP(DATE(YEAR(UsageTable[[#This Row],[Time]]),MONTH(UsageTable[[#This Row],[Time]]),DAY(UsageTable[[#This Row],[Time]])),Holidays[Date],1,FALSE()))))</f>
        <v>0</v>
      </c>
      <c r="I35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0.48</v>
      </c>
      <c r="J35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4" spans="2:11" x14ac:dyDescent="0.3">
      <c r="B3534" s="14">
        <v>44261</v>
      </c>
      <c r="C3534" s="61">
        <v>44261</v>
      </c>
      <c r="D3534" s="17">
        <v>0.79</v>
      </c>
      <c r="E3534" s="15"/>
      <c r="F3534" s="15"/>
      <c r="G3534" s="36" t="str">
        <f>TEXT(UsageTable[[#This Row],[Time]],"mm-dd")</f>
        <v>03-06</v>
      </c>
      <c r="H3534" s="36" t="b" cm="1">
        <f t="array" ref="H3534">OR(WEEKDAY(UsageTable[[#This Row],[Time]])={1,7},NOT(ISERROR(VLOOKUP(DATE(YEAR(UsageTable[[#This Row],[Time]]),MONTH(UsageTable[[#This Row],[Time]]),DAY(UsageTable[[#This Row],[Time]])),Holidays[Date],1,FALSE()))))</f>
        <v>1</v>
      </c>
      <c r="I35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5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5" spans="2:11" x14ac:dyDescent="0.3">
      <c r="B3535" s="14">
        <v>44261</v>
      </c>
      <c r="C3535" s="61">
        <v>44261.041666666664</v>
      </c>
      <c r="D3535" s="17">
        <v>0.32</v>
      </c>
      <c r="E3535" s="15"/>
      <c r="F3535" s="15"/>
      <c r="G3535" s="36" t="str">
        <f>TEXT(UsageTable[[#This Row],[Time]],"mm-dd")</f>
        <v>03-06</v>
      </c>
      <c r="H3535" s="36" t="b" cm="1">
        <f t="array" ref="H3535">OR(WEEKDAY(UsageTable[[#This Row],[Time]])={1,7},NOT(ISERROR(VLOOKUP(DATE(YEAR(UsageTable[[#This Row],[Time]]),MONTH(UsageTable[[#This Row],[Time]]),DAY(UsageTable[[#This Row],[Time]])),Holidays[Date],1,FALSE()))))</f>
        <v>1</v>
      </c>
      <c r="I35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5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6" spans="2:11" x14ac:dyDescent="0.3">
      <c r="B3536" s="14">
        <v>44261</v>
      </c>
      <c r="C3536" s="61">
        <v>44261.083333333336</v>
      </c>
      <c r="D3536" s="17">
        <v>0.4</v>
      </c>
      <c r="E3536" s="15"/>
      <c r="F3536" s="15"/>
      <c r="G3536" s="36" t="str">
        <f>TEXT(UsageTable[[#This Row],[Time]],"mm-dd")</f>
        <v>03-06</v>
      </c>
      <c r="H3536" s="36" t="b" cm="1">
        <f t="array" ref="H3536">OR(WEEKDAY(UsageTable[[#This Row],[Time]])={1,7},NOT(ISERROR(VLOOKUP(DATE(YEAR(UsageTable[[#This Row],[Time]]),MONTH(UsageTable[[#This Row],[Time]]),DAY(UsageTable[[#This Row],[Time]])),Holidays[Date],1,FALSE()))))</f>
        <v>1</v>
      </c>
      <c r="I35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35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7" spans="2:11" x14ac:dyDescent="0.3">
      <c r="B3537" s="14">
        <v>44261</v>
      </c>
      <c r="C3537" s="61">
        <v>44261.125</v>
      </c>
      <c r="D3537" s="17">
        <v>0.71</v>
      </c>
      <c r="E3537" s="15"/>
      <c r="F3537" s="15"/>
      <c r="G3537" s="36" t="str">
        <f>TEXT(UsageTable[[#This Row],[Time]],"mm-dd")</f>
        <v>03-06</v>
      </c>
      <c r="H3537" s="36" t="b" cm="1">
        <f t="array" ref="H3537">OR(WEEKDAY(UsageTable[[#This Row],[Time]])={1,7},NOT(ISERROR(VLOOKUP(DATE(YEAR(UsageTable[[#This Row],[Time]]),MONTH(UsageTable[[#This Row],[Time]]),DAY(UsageTable[[#This Row],[Time]])),Holidays[Date],1,FALSE()))))</f>
        <v>1</v>
      </c>
      <c r="I35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35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8" spans="2:11" x14ac:dyDescent="0.3">
      <c r="B3538" s="14">
        <v>44261</v>
      </c>
      <c r="C3538" s="61">
        <v>44261.166666666664</v>
      </c>
      <c r="D3538" s="17">
        <v>0.37</v>
      </c>
      <c r="E3538" s="15"/>
      <c r="F3538" s="15"/>
      <c r="G3538" s="36" t="str">
        <f>TEXT(UsageTable[[#This Row],[Time]],"mm-dd")</f>
        <v>03-06</v>
      </c>
      <c r="H3538" s="36" t="b" cm="1">
        <f t="array" ref="H3538">OR(WEEKDAY(UsageTable[[#This Row],[Time]])={1,7},NOT(ISERROR(VLOOKUP(DATE(YEAR(UsageTable[[#This Row],[Time]]),MONTH(UsageTable[[#This Row],[Time]]),DAY(UsageTable[[#This Row],[Time]])),Holidays[Date],1,FALSE()))))</f>
        <v>1</v>
      </c>
      <c r="I35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5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39" spans="2:11" x14ac:dyDescent="0.3">
      <c r="B3539" s="14">
        <v>44261</v>
      </c>
      <c r="C3539" s="61">
        <v>44261.208333333336</v>
      </c>
      <c r="D3539" s="17">
        <v>0.36</v>
      </c>
      <c r="E3539" s="15"/>
      <c r="F3539" s="15"/>
      <c r="G3539" s="36" t="str">
        <f>TEXT(UsageTable[[#This Row],[Time]],"mm-dd")</f>
        <v>03-06</v>
      </c>
      <c r="H3539" s="36" t="b" cm="1">
        <f t="array" ref="H3539">OR(WEEKDAY(UsageTable[[#This Row],[Time]])={1,7},NOT(ISERROR(VLOOKUP(DATE(YEAR(UsageTable[[#This Row],[Time]]),MONTH(UsageTable[[#This Row],[Time]]),DAY(UsageTable[[#This Row],[Time]])),Holidays[Date],1,FALSE()))))</f>
        <v>1</v>
      </c>
      <c r="I35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5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0" spans="2:11" x14ac:dyDescent="0.3">
      <c r="B3540" s="14">
        <v>44261</v>
      </c>
      <c r="C3540" s="61">
        <v>44261.25</v>
      </c>
      <c r="D3540" s="17">
        <v>1.34</v>
      </c>
      <c r="E3540" s="15"/>
      <c r="F3540" s="15"/>
      <c r="G3540" s="36" t="str">
        <f>TEXT(UsageTable[[#This Row],[Time]],"mm-dd")</f>
        <v>03-06</v>
      </c>
      <c r="H3540" s="36" t="b" cm="1">
        <f t="array" ref="H3540">OR(WEEKDAY(UsageTable[[#This Row],[Time]])={1,7},NOT(ISERROR(VLOOKUP(DATE(YEAR(UsageTable[[#This Row],[Time]]),MONTH(UsageTable[[#This Row],[Time]]),DAY(UsageTable[[#This Row],[Time]])),Holidays[Date],1,FALSE()))))</f>
        <v>1</v>
      </c>
      <c r="I35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1.34</v>
      </c>
      <c r="J35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1" spans="2:11" x14ac:dyDescent="0.3">
      <c r="B3541" s="14">
        <v>44261</v>
      </c>
      <c r="C3541" s="61">
        <v>44261.291666666664</v>
      </c>
      <c r="D3541" s="17">
        <v>1.52</v>
      </c>
      <c r="E3541" s="15"/>
      <c r="F3541" s="15"/>
      <c r="G3541" s="36" t="str">
        <f>TEXT(UsageTable[[#This Row],[Time]],"mm-dd")</f>
        <v>03-06</v>
      </c>
      <c r="H3541" s="36" t="b" cm="1">
        <f t="array" ref="H3541">OR(WEEKDAY(UsageTable[[#This Row],[Time]])={1,7},NOT(ISERROR(VLOOKUP(DATE(YEAR(UsageTable[[#This Row],[Time]]),MONTH(UsageTable[[#This Row],[Time]]),DAY(UsageTable[[#This Row],[Time]])),Holidays[Date],1,FALSE()))))</f>
        <v>1</v>
      </c>
      <c r="I35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5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2" spans="2:11" x14ac:dyDescent="0.3">
      <c r="B3542" s="14">
        <v>44261</v>
      </c>
      <c r="C3542" s="61">
        <v>44261.333333333336</v>
      </c>
      <c r="D3542" s="17">
        <v>3.39</v>
      </c>
      <c r="E3542" s="15"/>
      <c r="F3542" s="15"/>
      <c r="G3542" s="36" t="str">
        <f>TEXT(UsageTable[[#This Row],[Time]],"mm-dd")</f>
        <v>03-06</v>
      </c>
      <c r="H3542" s="36" t="b" cm="1">
        <f t="array" ref="H3542">OR(WEEKDAY(UsageTable[[#This Row],[Time]])={1,7},NOT(ISERROR(VLOOKUP(DATE(YEAR(UsageTable[[#This Row],[Time]]),MONTH(UsageTable[[#This Row],[Time]]),DAY(UsageTable[[#This Row],[Time]])),Holidays[Date],1,FALSE()))))</f>
        <v>1</v>
      </c>
      <c r="I35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3.39</v>
      </c>
      <c r="J35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3" spans="2:11" x14ac:dyDescent="0.3">
      <c r="B3543" s="14">
        <v>44261</v>
      </c>
      <c r="C3543" s="61">
        <v>44261.375</v>
      </c>
      <c r="D3543" s="17">
        <v>2.6</v>
      </c>
      <c r="E3543" s="15"/>
      <c r="F3543" s="15"/>
      <c r="G3543" s="36" t="str">
        <f>TEXT(UsageTable[[#This Row],[Time]],"mm-dd")</f>
        <v>03-06</v>
      </c>
      <c r="H3543" s="36" t="b" cm="1">
        <f t="array" ref="H3543">OR(WEEKDAY(UsageTable[[#This Row],[Time]])={1,7},NOT(ISERROR(VLOOKUP(DATE(YEAR(UsageTable[[#This Row],[Time]]),MONTH(UsageTable[[#This Row],[Time]]),DAY(UsageTable[[#This Row],[Time]])),Holidays[Date],1,FALSE()))))</f>
        <v>1</v>
      </c>
      <c r="I35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v>
      </c>
      <c r="J35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4" spans="2:11" x14ac:dyDescent="0.3">
      <c r="B3544" s="14">
        <v>44261</v>
      </c>
      <c r="C3544" s="61">
        <v>44261.416666666664</v>
      </c>
      <c r="D3544" s="17">
        <v>1.89</v>
      </c>
      <c r="E3544" s="15"/>
      <c r="F3544" s="15"/>
      <c r="G3544" s="36" t="str">
        <f>TEXT(UsageTable[[#This Row],[Time]],"mm-dd")</f>
        <v>03-06</v>
      </c>
      <c r="H3544" s="36" t="b" cm="1">
        <f t="array" ref="H3544">OR(WEEKDAY(UsageTable[[#This Row],[Time]])={1,7},NOT(ISERROR(VLOOKUP(DATE(YEAR(UsageTable[[#This Row],[Time]]),MONTH(UsageTable[[#This Row],[Time]]),DAY(UsageTable[[#This Row],[Time]])),Holidays[Date],1,FALSE()))))</f>
        <v>1</v>
      </c>
      <c r="I35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1.89</v>
      </c>
      <c r="J35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5" spans="2:11" x14ac:dyDescent="0.3">
      <c r="B3545" s="14">
        <v>44261</v>
      </c>
      <c r="C3545" s="61">
        <v>44261.458333333336</v>
      </c>
      <c r="D3545" s="17">
        <v>1.46</v>
      </c>
      <c r="E3545" s="15"/>
      <c r="F3545" s="15"/>
      <c r="G3545" s="36" t="str">
        <f>TEXT(UsageTable[[#This Row],[Time]],"mm-dd")</f>
        <v>03-06</v>
      </c>
      <c r="H3545" s="36" t="b" cm="1">
        <f t="array" ref="H3545">OR(WEEKDAY(UsageTable[[#This Row],[Time]])={1,7},NOT(ISERROR(VLOOKUP(DATE(YEAR(UsageTable[[#This Row],[Time]]),MONTH(UsageTable[[#This Row],[Time]]),DAY(UsageTable[[#This Row],[Time]])),Holidays[Date],1,FALSE()))))</f>
        <v>1</v>
      </c>
      <c r="I35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35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6" spans="2:11" x14ac:dyDescent="0.3">
      <c r="B3546" s="14">
        <v>44261</v>
      </c>
      <c r="C3546" s="61">
        <v>44261.5</v>
      </c>
      <c r="D3546" s="17">
        <v>1.79</v>
      </c>
      <c r="E3546" s="15"/>
      <c r="F3546" s="15"/>
      <c r="G3546" s="36" t="str">
        <f>TEXT(UsageTable[[#This Row],[Time]],"mm-dd")</f>
        <v>03-06</v>
      </c>
      <c r="H3546" s="36" t="b" cm="1">
        <f t="array" ref="H3546">OR(WEEKDAY(UsageTable[[#This Row],[Time]])={1,7},NOT(ISERROR(VLOOKUP(DATE(YEAR(UsageTable[[#This Row],[Time]]),MONTH(UsageTable[[#This Row],[Time]]),DAY(UsageTable[[#This Row],[Time]])),Holidays[Date],1,FALSE()))))</f>
        <v>1</v>
      </c>
      <c r="I35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1.79</v>
      </c>
      <c r="J35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7" spans="2:11" x14ac:dyDescent="0.3">
      <c r="B3547" s="14">
        <v>44261</v>
      </c>
      <c r="C3547" s="61">
        <v>44261.541666666664</v>
      </c>
      <c r="D3547" s="17">
        <v>1.58</v>
      </c>
      <c r="E3547" s="15"/>
      <c r="F3547" s="15"/>
      <c r="G3547" s="36" t="str">
        <f>TEXT(UsageTable[[#This Row],[Time]],"mm-dd")</f>
        <v>03-06</v>
      </c>
      <c r="H3547" s="36" t="b" cm="1">
        <f t="array" ref="H3547">OR(WEEKDAY(UsageTable[[#This Row],[Time]])={1,7},NOT(ISERROR(VLOOKUP(DATE(YEAR(UsageTable[[#This Row],[Time]]),MONTH(UsageTable[[#This Row],[Time]]),DAY(UsageTable[[#This Row],[Time]])),Holidays[Date],1,FALSE()))))</f>
        <v>1</v>
      </c>
      <c r="I35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35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8" spans="2:11" x14ac:dyDescent="0.3">
      <c r="B3548" s="14">
        <v>44261</v>
      </c>
      <c r="C3548" s="61">
        <v>44261.583333333336</v>
      </c>
      <c r="D3548" s="17">
        <v>1.44</v>
      </c>
      <c r="E3548" s="15"/>
      <c r="F3548" s="15"/>
      <c r="G3548" s="36" t="str">
        <f>TEXT(UsageTable[[#This Row],[Time]],"mm-dd")</f>
        <v>03-06</v>
      </c>
      <c r="H3548" s="36" t="b" cm="1">
        <f t="array" ref="H3548">OR(WEEKDAY(UsageTable[[#This Row],[Time]])={1,7},NOT(ISERROR(VLOOKUP(DATE(YEAR(UsageTable[[#This Row],[Time]]),MONTH(UsageTable[[#This Row],[Time]]),DAY(UsageTable[[#This Row],[Time]])),Holidays[Date],1,FALSE()))))</f>
        <v>1</v>
      </c>
      <c r="I35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5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49" spans="2:11" x14ac:dyDescent="0.3">
      <c r="B3549" s="14">
        <v>44261</v>
      </c>
      <c r="C3549" s="61">
        <v>44261.625</v>
      </c>
      <c r="D3549" s="17">
        <v>2.38</v>
      </c>
      <c r="E3549" s="15"/>
      <c r="F3549" s="15"/>
      <c r="G3549" s="36" t="str">
        <f>TEXT(UsageTable[[#This Row],[Time]],"mm-dd")</f>
        <v>03-06</v>
      </c>
      <c r="H3549" s="36" t="b" cm="1">
        <f t="array" ref="H3549">OR(WEEKDAY(UsageTable[[#This Row],[Time]])={1,7},NOT(ISERROR(VLOOKUP(DATE(YEAR(UsageTable[[#This Row],[Time]]),MONTH(UsageTable[[#This Row],[Time]]),DAY(UsageTable[[#This Row],[Time]])),Holidays[Date],1,FALSE()))))</f>
        <v>1</v>
      </c>
      <c r="I35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2.38</v>
      </c>
      <c r="J35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0" spans="2:11" x14ac:dyDescent="0.3">
      <c r="B3550" s="14">
        <v>44261</v>
      </c>
      <c r="C3550" s="61">
        <v>44261.666666666664</v>
      </c>
      <c r="D3550" s="17">
        <v>2.97</v>
      </c>
      <c r="E3550" s="15"/>
      <c r="F3550" s="15"/>
      <c r="G3550" s="36" t="str">
        <f>TEXT(UsageTable[[#This Row],[Time]],"mm-dd")</f>
        <v>03-06</v>
      </c>
      <c r="H3550" s="36" t="b" cm="1">
        <f t="array" ref="H3550">OR(WEEKDAY(UsageTable[[#This Row],[Time]])={1,7},NOT(ISERROR(VLOOKUP(DATE(YEAR(UsageTable[[#This Row],[Time]]),MONTH(UsageTable[[#This Row],[Time]]),DAY(UsageTable[[#This Row],[Time]])),Holidays[Date],1,FALSE()))))</f>
        <v>1</v>
      </c>
      <c r="I35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2.97</v>
      </c>
      <c r="J35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1" spans="2:11" x14ac:dyDescent="0.3">
      <c r="B3551" s="14">
        <v>44261</v>
      </c>
      <c r="C3551" s="61">
        <v>44261.708333333336</v>
      </c>
      <c r="D3551" s="17">
        <v>4.68</v>
      </c>
      <c r="E3551" s="15"/>
      <c r="F3551" s="15"/>
      <c r="G3551" s="36" t="str">
        <f>TEXT(UsageTable[[#This Row],[Time]],"mm-dd")</f>
        <v>03-06</v>
      </c>
      <c r="H3551" s="36" t="b" cm="1">
        <f t="array" ref="H3551">OR(WEEKDAY(UsageTable[[#This Row],[Time]])={1,7},NOT(ISERROR(VLOOKUP(DATE(YEAR(UsageTable[[#This Row],[Time]]),MONTH(UsageTable[[#This Row],[Time]]),DAY(UsageTable[[#This Row],[Time]])),Holidays[Date],1,FALSE()))))</f>
        <v>1</v>
      </c>
      <c r="I35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4.68</v>
      </c>
      <c r="J35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2" spans="2:11" x14ac:dyDescent="0.3">
      <c r="B3552" s="14">
        <v>44261</v>
      </c>
      <c r="C3552" s="61">
        <v>44261.75</v>
      </c>
      <c r="D3552" s="17">
        <v>2.34</v>
      </c>
      <c r="E3552" s="15"/>
      <c r="F3552" s="15"/>
      <c r="G3552" s="36" t="str">
        <f>TEXT(UsageTable[[#This Row],[Time]],"mm-dd")</f>
        <v>03-06</v>
      </c>
      <c r="H3552" s="36" t="b" cm="1">
        <f t="array" ref="H3552">OR(WEEKDAY(UsageTable[[#This Row],[Time]])={1,7},NOT(ISERROR(VLOOKUP(DATE(YEAR(UsageTable[[#This Row],[Time]]),MONTH(UsageTable[[#This Row],[Time]]),DAY(UsageTable[[#This Row],[Time]])),Holidays[Date],1,FALSE()))))</f>
        <v>1</v>
      </c>
      <c r="I35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2.34</v>
      </c>
      <c r="J35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3" spans="2:11" x14ac:dyDescent="0.3">
      <c r="B3553" s="14">
        <v>44261</v>
      </c>
      <c r="C3553" s="61">
        <v>44261.791666666664</v>
      </c>
      <c r="D3553" s="17">
        <v>3.19</v>
      </c>
      <c r="E3553" s="15"/>
      <c r="F3553" s="15"/>
      <c r="G3553" s="36" t="str">
        <f>TEXT(UsageTable[[#This Row],[Time]],"mm-dd")</f>
        <v>03-06</v>
      </c>
      <c r="H3553" s="36" t="b" cm="1">
        <f t="array" ref="H3553">OR(WEEKDAY(UsageTable[[#This Row],[Time]])={1,7},NOT(ISERROR(VLOOKUP(DATE(YEAR(UsageTable[[#This Row],[Time]]),MONTH(UsageTable[[#This Row],[Time]]),DAY(UsageTable[[#This Row],[Time]])),Holidays[Date],1,FALSE()))))</f>
        <v>1</v>
      </c>
      <c r="I35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3.19</v>
      </c>
      <c r="J35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4" spans="2:11" x14ac:dyDescent="0.3">
      <c r="B3554" s="14">
        <v>44261</v>
      </c>
      <c r="C3554" s="61">
        <v>44261.833333333336</v>
      </c>
      <c r="D3554" s="17">
        <v>4</v>
      </c>
      <c r="E3554" s="15"/>
      <c r="F3554" s="15"/>
      <c r="G3554" s="36" t="str">
        <f>TEXT(UsageTable[[#This Row],[Time]],"mm-dd")</f>
        <v>03-06</v>
      </c>
      <c r="H3554" s="36" t="b" cm="1">
        <f t="array" ref="H3554">OR(WEEKDAY(UsageTable[[#This Row],[Time]])={1,7},NOT(ISERROR(VLOOKUP(DATE(YEAR(UsageTable[[#This Row],[Time]]),MONTH(UsageTable[[#This Row],[Time]]),DAY(UsageTable[[#This Row],[Time]])),Holidays[Date],1,FALSE()))))</f>
        <v>1</v>
      </c>
      <c r="I35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v>
      </c>
      <c r="J35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5" spans="2:11" x14ac:dyDescent="0.3">
      <c r="B3555" s="14">
        <v>44261</v>
      </c>
      <c r="C3555" s="61">
        <v>44261.875</v>
      </c>
      <c r="D3555" s="17">
        <v>0.76</v>
      </c>
      <c r="E3555" s="15"/>
      <c r="F3555" s="15"/>
      <c r="G3555" s="36" t="str">
        <f>TEXT(UsageTable[[#This Row],[Time]],"mm-dd")</f>
        <v>03-06</v>
      </c>
      <c r="H3555" s="36" t="b" cm="1">
        <f t="array" ref="H3555">OR(WEEKDAY(UsageTable[[#This Row],[Time]])={1,7},NOT(ISERROR(VLOOKUP(DATE(YEAR(UsageTable[[#This Row],[Time]]),MONTH(UsageTable[[#This Row],[Time]]),DAY(UsageTable[[#This Row],[Time]])),Holidays[Date],1,FALSE()))))</f>
        <v>1</v>
      </c>
      <c r="I35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35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6" spans="2:11" x14ac:dyDescent="0.3">
      <c r="B3556" s="14">
        <v>44261</v>
      </c>
      <c r="C3556" s="61">
        <v>44261.916666666664</v>
      </c>
      <c r="D3556" s="17">
        <v>1.1100000000000001</v>
      </c>
      <c r="E3556" s="15"/>
      <c r="F3556" s="15"/>
      <c r="G3556" s="36" t="str">
        <f>TEXT(UsageTable[[#This Row],[Time]],"mm-dd")</f>
        <v>03-06</v>
      </c>
      <c r="H3556" s="36" t="b" cm="1">
        <f t="array" ref="H3556">OR(WEEKDAY(UsageTable[[#This Row],[Time]])={1,7},NOT(ISERROR(VLOOKUP(DATE(YEAR(UsageTable[[#This Row],[Time]]),MONTH(UsageTable[[#This Row],[Time]]),DAY(UsageTable[[#This Row],[Time]])),Holidays[Date],1,FALSE()))))</f>
        <v>1</v>
      </c>
      <c r="I35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1.1100000000000001</v>
      </c>
      <c r="J35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7" spans="2:11" x14ac:dyDescent="0.3">
      <c r="B3557" s="14">
        <v>44261</v>
      </c>
      <c r="C3557" s="61">
        <v>44261.958333333336</v>
      </c>
      <c r="D3557" s="17">
        <v>4.25</v>
      </c>
      <c r="E3557" s="15"/>
      <c r="F3557" s="15"/>
      <c r="G3557" s="36" t="str">
        <f>TEXT(UsageTable[[#This Row],[Time]],"mm-dd")</f>
        <v>03-06</v>
      </c>
      <c r="H3557" s="36" t="b" cm="1">
        <f t="array" ref="H3557">OR(WEEKDAY(UsageTable[[#This Row],[Time]])={1,7},NOT(ISERROR(VLOOKUP(DATE(YEAR(UsageTable[[#This Row],[Time]]),MONTH(UsageTable[[#This Row],[Time]]),DAY(UsageTable[[#This Row],[Time]])),Holidays[Date],1,FALSE()))))</f>
        <v>1</v>
      </c>
      <c r="I35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4.25</v>
      </c>
      <c r="J35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8" spans="2:11" x14ac:dyDescent="0.3">
      <c r="B3558" s="14">
        <v>44262</v>
      </c>
      <c r="C3558" s="61">
        <v>44262</v>
      </c>
      <c r="D3558" s="17">
        <v>4.84</v>
      </c>
      <c r="E3558" s="15"/>
      <c r="F3558" s="15"/>
      <c r="G3558" s="36" t="str">
        <f>TEXT(UsageTable[[#This Row],[Time]],"mm-dd")</f>
        <v>03-07</v>
      </c>
      <c r="H3558" s="36" t="b" cm="1">
        <f t="array" ref="H3558">OR(WEEKDAY(UsageTable[[#This Row],[Time]])={1,7},NOT(ISERROR(VLOOKUP(DATE(YEAR(UsageTable[[#This Row],[Time]]),MONTH(UsageTable[[#This Row],[Time]]),DAY(UsageTable[[#This Row],[Time]])),Holidays[Date],1,FALSE()))))</f>
        <v>1</v>
      </c>
      <c r="I35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4.84</v>
      </c>
      <c r="J35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59" spans="2:11" x14ac:dyDescent="0.3">
      <c r="B3559" s="14">
        <v>44262</v>
      </c>
      <c r="C3559" s="61">
        <v>44262.041666666664</v>
      </c>
      <c r="D3559" s="17">
        <v>0.35</v>
      </c>
      <c r="E3559" s="15"/>
      <c r="F3559" s="15"/>
      <c r="G3559" s="36" t="str">
        <f>TEXT(UsageTable[[#This Row],[Time]],"mm-dd")</f>
        <v>03-07</v>
      </c>
      <c r="H3559" s="36" t="b" cm="1">
        <f t="array" ref="H3559">OR(WEEKDAY(UsageTable[[#This Row],[Time]])={1,7},NOT(ISERROR(VLOOKUP(DATE(YEAR(UsageTable[[#This Row],[Time]]),MONTH(UsageTable[[#This Row],[Time]]),DAY(UsageTable[[#This Row],[Time]])),Holidays[Date],1,FALSE()))))</f>
        <v>1</v>
      </c>
      <c r="I35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5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0" spans="2:11" x14ac:dyDescent="0.3">
      <c r="B3560" s="14">
        <v>44262</v>
      </c>
      <c r="C3560" s="61">
        <v>44262.083333333336</v>
      </c>
      <c r="D3560" s="17">
        <v>0.39</v>
      </c>
      <c r="E3560" s="15"/>
      <c r="F3560" s="15"/>
      <c r="G3560" s="36" t="str">
        <f>TEXT(UsageTable[[#This Row],[Time]],"mm-dd")</f>
        <v>03-07</v>
      </c>
      <c r="H3560" s="36" t="b" cm="1">
        <f t="array" ref="H3560">OR(WEEKDAY(UsageTable[[#This Row],[Time]])={1,7},NOT(ISERROR(VLOOKUP(DATE(YEAR(UsageTable[[#This Row],[Time]]),MONTH(UsageTable[[#This Row],[Time]]),DAY(UsageTable[[#This Row],[Time]])),Holidays[Date],1,FALSE()))))</f>
        <v>1</v>
      </c>
      <c r="I35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5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1" spans="2:11" x14ac:dyDescent="0.3">
      <c r="B3561" s="14">
        <v>44262</v>
      </c>
      <c r="C3561" s="61">
        <v>44262.125</v>
      </c>
      <c r="D3561" s="17">
        <v>1.01</v>
      </c>
      <c r="E3561" s="15"/>
      <c r="F3561" s="15"/>
      <c r="G3561" s="36" t="str">
        <f>TEXT(UsageTable[[#This Row],[Time]],"mm-dd")</f>
        <v>03-07</v>
      </c>
      <c r="H3561" s="36" t="b" cm="1">
        <f t="array" ref="H3561">OR(WEEKDAY(UsageTable[[#This Row],[Time]])={1,7},NOT(ISERROR(VLOOKUP(DATE(YEAR(UsageTable[[#This Row],[Time]]),MONTH(UsageTable[[#This Row],[Time]]),DAY(UsageTable[[#This Row],[Time]])),Holidays[Date],1,FALSE()))))</f>
        <v>1</v>
      </c>
      <c r="I35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35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2" spans="2:11" x14ac:dyDescent="0.3">
      <c r="B3562" s="14">
        <v>44262</v>
      </c>
      <c r="C3562" s="61">
        <v>44262.166666666664</v>
      </c>
      <c r="D3562" s="17">
        <v>0.35</v>
      </c>
      <c r="E3562" s="15"/>
      <c r="F3562" s="15"/>
      <c r="G3562" s="36" t="str">
        <f>TEXT(UsageTable[[#This Row],[Time]],"mm-dd")</f>
        <v>03-07</v>
      </c>
      <c r="H3562" s="36" t="b" cm="1">
        <f t="array" ref="H3562">OR(WEEKDAY(UsageTable[[#This Row],[Time]])={1,7},NOT(ISERROR(VLOOKUP(DATE(YEAR(UsageTable[[#This Row],[Time]]),MONTH(UsageTable[[#This Row],[Time]]),DAY(UsageTable[[#This Row],[Time]])),Holidays[Date],1,FALSE()))))</f>
        <v>1</v>
      </c>
      <c r="I35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5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3" spans="2:11" x14ac:dyDescent="0.3">
      <c r="B3563" s="14">
        <v>44262</v>
      </c>
      <c r="C3563" s="61">
        <v>44262.208333333336</v>
      </c>
      <c r="D3563" s="17">
        <v>0.89</v>
      </c>
      <c r="E3563" s="15"/>
      <c r="F3563" s="15"/>
      <c r="G3563" s="36" t="str">
        <f>TEXT(UsageTable[[#This Row],[Time]],"mm-dd")</f>
        <v>03-07</v>
      </c>
      <c r="H3563" s="36" t="b" cm="1">
        <f t="array" ref="H3563">OR(WEEKDAY(UsageTable[[#This Row],[Time]])={1,7},NOT(ISERROR(VLOOKUP(DATE(YEAR(UsageTable[[#This Row],[Time]]),MONTH(UsageTable[[#This Row],[Time]]),DAY(UsageTable[[#This Row],[Time]])),Holidays[Date],1,FALSE()))))</f>
        <v>1</v>
      </c>
      <c r="I35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35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4" spans="2:11" x14ac:dyDescent="0.3">
      <c r="B3564" s="14">
        <v>44262</v>
      </c>
      <c r="C3564" s="61">
        <v>44262.25</v>
      </c>
      <c r="D3564" s="17">
        <v>0.81</v>
      </c>
      <c r="E3564" s="15"/>
      <c r="F3564" s="15"/>
      <c r="G3564" s="36" t="str">
        <f>TEXT(UsageTable[[#This Row],[Time]],"mm-dd")</f>
        <v>03-07</v>
      </c>
      <c r="H3564" s="36" t="b" cm="1">
        <f t="array" ref="H3564">OR(WEEKDAY(UsageTable[[#This Row],[Time]])={1,7},NOT(ISERROR(VLOOKUP(DATE(YEAR(UsageTable[[#This Row],[Time]]),MONTH(UsageTable[[#This Row],[Time]]),DAY(UsageTable[[#This Row],[Time]])),Holidays[Date],1,FALSE()))))</f>
        <v>1</v>
      </c>
      <c r="I35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35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5" spans="2:11" x14ac:dyDescent="0.3">
      <c r="B3565" s="14">
        <v>44262</v>
      </c>
      <c r="C3565" s="61">
        <v>44262.291666666664</v>
      </c>
      <c r="D3565" s="17">
        <v>3.31</v>
      </c>
      <c r="E3565" s="15"/>
      <c r="F3565" s="15"/>
      <c r="G3565" s="36" t="str">
        <f>TEXT(UsageTable[[#This Row],[Time]],"mm-dd")</f>
        <v>03-07</v>
      </c>
      <c r="H3565" s="36" t="b" cm="1">
        <f t="array" ref="H3565">OR(WEEKDAY(UsageTable[[#This Row],[Time]])={1,7},NOT(ISERROR(VLOOKUP(DATE(YEAR(UsageTable[[#This Row],[Time]]),MONTH(UsageTable[[#This Row],[Time]]),DAY(UsageTable[[#This Row],[Time]])),Holidays[Date],1,FALSE()))))</f>
        <v>1</v>
      </c>
      <c r="I35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3.31</v>
      </c>
      <c r="J35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6" spans="2:11" x14ac:dyDescent="0.3">
      <c r="B3566" s="14">
        <v>44262</v>
      </c>
      <c r="C3566" s="61">
        <v>44262.333333333336</v>
      </c>
      <c r="D3566" s="17">
        <v>1.55</v>
      </c>
      <c r="E3566" s="15"/>
      <c r="F3566" s="15"/>
      <c r="G3566" s="36" t="str">
        <f>TEXT(UsageTable[[#This Row],[Time]],"mm-dd")</f>
        <v>03-07</v>
      </c>
      <c r="H3566" s="36" t="b" cm="1">
        <f t="array" ref="H3566">OR(WEEKDAY(UsageTable[[#This Row],[Time]])={1,7},NOT(ISERROR(VLOOKUP(DATE(YEAR(UsageTable[[#This Row],[Time]]),MONTH(UsageTable[[#This Row],[Time]]),DAY(UsageTable[[#This Row],[Time]])),Holidays[Date],1,FALSE()))))</f>
        <v>1</v>
      </c>
      <c r="I35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1.55</v>
      </c>
      <c r="J35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7" spans="2:11" x14ac:dyDescent="0.3">
      <c r="B3567" s="14">
        <v>44262</v>
      </c>
      <c r="C3567" s="61">
        <v>44262.375</v>
      </c>
      <c r="D3567" s="17">
        <v>2</v>
      </c>
      <c r="E3567" s="15"/>
      <c r="F3567" s="15"/>
      <c r="G3567" s="36" t="str">
        <f>TEXT(UsageTable[[#This Row],[Time]],"mm-dd")</f>
        <v>03-07</v>
      </c>
      <c r="H3567" s="36" t="b" cm="1">
        <f t="array" ref="H3567">OR(WEEKDAY(UsageTable[[#This Row],[Time]])={1,7},NOT(ISERROR(VLOOKUP(DATE(YEAR(UsageTable[[#This Row],[Time]]),MONTH(UsageTable[[#This Row],[Time]]),DAY(UsageTable[[#This Row],[Time]])),Holidays[Date],1,FALSE()))))</f>
        <v>1</v>
      </c>
      <c r="I35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v>
      </c>
      <c r="J35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8" spans="2:11" x14ac:dyDescent="0.3">
      <c r="B3568" s="14">
        <v>44262</v>
      </c>
      <c r="C3568" s="61">
        <v>44262.416666666664</v>
      </c>
      <c r="D3568" s="17">
        <v>3.02</v>
      </c>
      <c r="E3568" s="15"/>
      <c r="F3568" s="15"/>
      <c r="G3568" s="36" t="str">
        <f>TEXT(UsageTable[[#This Row],[Time]],"mm-dd")</f>
        <v>03-07</v>
      </c>
      <c r="H3568" s="36" t="b" cm="1">
        <f t="array" ref="H3568">OR(WEEKDAY(UsageTable[[#This Row],[Time]])={1,7},NOT(ISERROR(VLOOKUP(DATE(YEAR(UsageTable[[#This Row],[Time]]),MONTH(UsageTable[[#This Row],[Time]]),DAY(UsageTable[[#This Row],[Time]])),Holidays[Date],1,FALSE()))))</f>
        <v>1</v>
      </c>
      <c r="I35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3.02</v>
      </c>
      <c r="J35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69" spans="2:11" x14ac:dyDescent="0.3">
      <c r="B3569" s="14">
        <v>44262</v>
      </c>
      <c r="C3569" s="61">
        <v>44262.458333333336</v>
      </c>
      <c r="D3569" s="17">
        <v>1.52</v>
      </c>
      <c r="E3569" s="15"/>
      <c r="F3569" s="15"/>
      <c r="G3569" s="36" t="str">
        <f>TEXT(UsageTable[[#This Row],[Time]],"mm-dd")</f>
        <v>03-07</v>
      </c>
      <c r="H3569" s="36" t="b" cm="1">
        <f t="array" ref="H3569">OR(WEEKDAY(UsageTable[[#This Row],[Time]])={1,7},NOT(ISERROR(VLOOKUP(DATE(YEAR(UsageTable[[#This Row],[Time]]),MONTH(UsageTable[[#This Row],[Time]]),DAY(UsageTable[[#This Row],[Time]])),Holidays[Date],1,FALSE()))))</f>
        <v>1</v>
      </c>
      <c r="I35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5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0" spans="2:11" x14ac:dyDescent="0.3">
      <c r="B3570" s="14">
        <v>44262</v>
      </c>
      <c r="C3570" s="61">
        <v>44262.5</v>
      </c>
      <c r="D3570" s="17">
        <v>0.87</v>
      </c>
      <c r="E3570" s="15"/>
      <c r="F3570" s="15"/>
      <c r="G3570" s="36" t="str">
        <f>TEXT(UsageTable[[#This Row],[Time]],"mm-dd")</f>
        <v>03-07</v>
      </c>
      <c r="H3570" s="36" t="b" cm="1">
        <f t="array" ref="H3570">OR(WEEKDAY(UsageTable[[#This Row],[Time]])={1,7},NOT(ISERROR(VLOOKUP(DATE(YEAR(UsageTable[[#This Row],[Time]]),MONTH(UsageTable[[#This Row],[Time]]),DAY(UsageTable[[#This Row],[Time]])),Holidays[Date],1,FALSE()))))</f>
        <v>1</v>
      </c>
      <c r="I35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35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1" spans="2:11" x14ac:dyDescent="0.3">
      <c r="B3571" s="14">
        <v>44262</v>
      </c>
      <c r="C3571" s="61">
        <v>44262.541666666664</v>
      </c>
      <c r="D3571" s="17">
        <v>1.72</v>
      </c>
      <c r="E3571" s="15"/>
      <c r="F3571" s="15"/>
      <c r="G3571" s="36" t="str">
        <f>TEXT(UsageTable[[#This Row],[Time]],"mm-dd")</f>
        <v>03-07</v>
      </c>
      <c r="H3571" s="36" t="b" cm="1">
        <f t="array" ref="H3571">OR(WEEKDAY(UsageTable[[#This Row],[Time]])={1,7},NOT(ISERROR(VLOOKUP(DATE(YEAR(UsageTable[[#This Row],[Time]]),MONTH(UsageTable[[#This Row],[Time]]),DAY(UsageTable[[#This Row],[Time]])),Holidays[Date],1,FALSE()))))</f>
        <v>1</v>
      </c>
      <c r="I35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1.72</v>
      </c>
      <c r="J35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2" spans="2:11" x14ac:dyDescent="0.3">
      <c r="B3572" s="14">
        <v>44262</v>
      </c>
      <c r="C3572" s="61">
        <v>44262.583333333336</v>
      </c>
      <c r="D3572" s="17">
        <v>1.37</v>
      </c>
      <c r="E3572" s="15"/>
      <c r="F3572" s="15"/>
      <c r="G3572" s="36" t="str">
        <f>TEXT(UsageTable[[#This Row],[Time]],"mm-dd")</f>
        <v>03-07</v>
      </c>
      <c r="H3572" s="36" t="b" cm="1">
        <f t="array" ref="H3572">OR(WEEKDAY(UsageTable[[#This Row],[Time]])={1,7},NOT(ISERROR(VLOOKUP(DATE(YEAR(UsageTable[[#This Row],[Time]]),MONTH(UsageTable[[#This Row],[Time]]),DAY(UsageTable[[#This Row],[Time]])),Holidays[Date],1,FALSE()))))</f>
        <v>1</v>
      </c>
      <c r="I35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35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3" spans="2:11" x14ac:dyDescent="0.3">
      <c r="B3573" s="14">
        <v>44262</v>
      </c>
      <c r="C3573" s="61">
        <v>44262.625</v>
      </c>
      <c r="D3573" s="17">
        <v>5.22</v>
      </c>
      <c r="E3573" s="15"/>
      <c r="F3573" s="15"/>
      <c r="G3573" s="36" t="str">
        <f>TEXT(UsageTable[[#This Row],[Time]],"mm-dd")</f>
        <v>03-07</v>
      </c>
      <c r="H3573" s="36" t="b" cm="1">
        <f t="array" ref="H3573">OR(WEEKDAY(UsageTable[[#This Row],[Time]])={1,7},NOT(ISERROR(VLOOKUP(DATE(YEAR(UsageTable[[#This Row],[Time]]),MONTH(UsageTable[[#This Row],[Time]]),DAY(UsageTable[[#This Row],[Time]])),Holidays[Date],1,FALSE()))))</f>
        <v>1</v>
      </c>
      <c r="I35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5.22</v>
      </c>
      <c r="J35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4" spans="2:11" x14ac:dyDescent="0.3">
      <c r="B3574" s="14">
        <v>44262</v>
      </c>
      <c r="C3574" s="61">
        <v>44262.666666666664</v>
      </c>
      <c r="D3574" s="17">
        <v>1.58</v>
      </c>
      <c r="E3574" s="15"/>
      <c r="F3574" s="15"/>
      <c r="G3574" s="36" t="str">
        <f>TEXT(UsageTable[[#This Row],[Time]],"mm-dd")</f>
        <v>03-07</v>
      </c>
      <c r="H3574" s="36" t="b" cm="1">
        <f t="array" ref="H3574">OR(WEEKDAY(UsageTable[[#This Row],[Time]])={1,7},NOT(ISERROR(VLOOKUP(DATE(YEAR(UsageTable[[#This Row],[Time]]),MONTH(UsageTable[[#This Row],[Time]]),DAY(UsageTable[[#This Row],[Time]])),Holidays[Date],1,FALSE()))))</f>
        <v>1</v>
      </c>
      <c r="I35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1.58</v>
      </c>
      <c r="J35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5" spans="2:11" x14ac:dyDescent="0.3">
      <c r="B3575" s="14">
        <v>44262</v>
      </c>
      <c r="C3575" s="61">
        <v>44262.708333333336</v>
      </c>
      <c r="D3575" s="17">
        <v>1.93</v>
      </c>
      <c r="E3575" s="15"/>
      <c r="F3575" s="15"/>
      <c r="G3575" s="36" t="str">
        <f>TEXT(UsageTable[[#This Row],[Time]],"mm-dd")</f>
        <v>03-07</v>
      </c>
      <c r="H3575" s="36" t="b" cm="1">
        <f t="array" ref="H3575">OR(WEEKDAY(UsageTable[[#This Row],[Time]])={1,7},NOT(ISERROR(VLOOKUP(DATE(YEAR(UsageTable[[#This Row],[Time]]),MONTH(UsageTable[[#This Row],[Time]]),DAY(UsageTable[[#This Row],[Time]])),Holidays[Date],1,FALSE()))))</f>
        <v>1</v>
      </c>
      <c r="I35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1.93</v>
      </c>
      <c r="J35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6" spans="2:11" x14ac:dyDescent="0.3">
      <c r="B3576" s="14">
        <v>44262</v>
      </c>
      <c r="C3576" s="61">
        <v>44262.75</v>
      </c>
      <c r="D3576" s="17">
        <v>2.76</v>
      </c>
      <c r="E3576" s="15"/>
      <c r="F3576" s="15"/>
      <c r="G3576" s="36" t="str">
        <f>TEXT(UsageTable[[#This Row],[Time]],"mm-dd")</f>
        <v>03-07</v>
      </c>
      <c r="H3576" s="36" t="b" cm="1">
        <f t="array" ref="H3576">OR(WEEKDAY(UsageTable[[#This Row],[Time]])={1,7},NOT(ISERROR(VLOOKUP(DATE(YEAR(UsageTable[[#This Row],[Time]]),MONTH(UsageTable[[#This Row],[Time]]),DAY(UsageTable[[#This Row],[Time]])),Holidays[Date],1,FALSE()))))</f>
        <v>1</v>
      </c>
      <c r="I35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2.76</v>
      </c>
      <c r="J35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7" spans="2:11" x14ac:dyDescent="0.3">
      <c r="B3577" s="14">
        <v>44262</v>
      </c>
      <c r="C3577" s="61">
        <v>44262.791666666664</v>
      </c>
      <c r="D3577" s="17">
        <v>1.71</v>
      </c>
      <c r="E3577" s="15"/>
      <c r="F3577" s="15"/>
      <c r="G3577" s="36" t="str">
        <f>TEXT(UsageTable[[#This Row],[Time]],"mm-dd")</f>
        <v>03-07</v>
      </c>
      <c r="H3577" s="36" t="b" cm="1">
        <f t="array" ref="H3577">OR(WEEKDAY(UsageTable[[#This Row],[Time]])={1,7},NOT(ISERROR(VLOOKUP(DATE(YEAR(UsageTable[[#This Row],[Time]]),MONTH(UsageTable[[#This Row],[Time]]),DAY(UsageTable[[#This Row],[Time]])),Holidays[Date],1,FALSE()))))</f>
        <v>1</v>
      </c>
      <c r="I35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35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8" spans="2:11" x14ac:dyDescent="0.3">
      <c r="B3578" s="14">
        <v>44262</v>
      </c>
      <c r="C3578" s="61">
        <v>44262.833333333336</v>
      </c>
      <c r="D3578" s="17">
        <v>1.05</v>
      </c>
      <c r="E3578" s="15"/>
      <c r="F3578" s="15"/>
      <c r="G3578" s="36" t="str">
        <f>TEXT(UsageTable[[#This Row],[Time]],"mm-dd")</f>
        <v>03-07</v>
      </c>
      <c r="H3578" s="36" t="b" cm="1">
        <f t="array" ref="H3578">OR(WEEKDAY(UsageTable[[#This Row],[Time]])={1,7},NOT(ISERROR(VLOOKUP(DATE(YEAR(UsageTable[[#This Row],[Time]]),MONTH(UsageTable[[#This Row],[Time]]),DAY(UsageTable[[#This Row],[Time]])),Holidays[Date],1,FALSE()))))</f>
        <v>1</v>
      </c>
      <c r="I35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35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79" spans="2:11" x14ac:dyDescent="0.3">
      <c r="B3579" s="14">
        <v>44262</v>
      </c>
      <c r="C3579" s="61">
        <v>44262.875</v>
      </c>
      <c r="D3579" s="17">
        <v>0.98</v>
      </c>
      <c r="E3579" s="15"/>
      <c r="F3579" s="15"/>
      <c r="G3579" s="36" t="str">
        <f>TEXT(UsageTable[[#This Row],[Time]],"mm-dd")</f>
        <v>03-07</v>
      </c>
      <c r="H3579" s="36" t="b" cm="1">
        <f t="array" ref="H3579">OR(WEEKDAY(UsageTable[[#This Row],[Time]])={1,7},NOT(ISERROR(VLOOKUP(DATE(YEAR(UsageTable[[#This Row],[Time]]),MONTH(UsageTable[[#This Row],[Time]]),DAY(UsageTable[[#This Row],[Time]])),Holidays[Date],1,FALSE()))))</f>
        <v>1</v>
      </c>
      <c r="I35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5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0" spans="2:11" x14ac:dyDescent="0.3">
      <c r="B3580" s="14">
        <v>44262</v>
      </c>
      <c r="C3580" s="61">
        <v>44262.916666666664</v>
      </c>
      <c r="D3580" s="17">
        <v>3.72</v>
      </c>
      <c r="E3580" s="15"/>
      <c r="F3580" s="15"/>
      <c r="G3580" s="36" t="str">
        <f>TEXT(UsageTable[[#This Row],[Time]],"mm-dd")</f>
        <v>03-07</v>
      </c>
      <c r="H3580" s="36" t="b" cm="1">
        <f t="array" ref="H3580">OR(WEEKDAY(UsageTable[[#This Row],[Time]])={1,7},NOT(ISERROR(VLOOKUP(DATE(YEAR(UsageTable[[#This Row],[Time]]),MONTH(UsageTable[[#This Row],[Time]]),DAY(UsageTable[[#This Row],[Time]])),Holidays[Date],1,FALSE()))))</f>
        <v>1</v>
      </c>
      <c r="I35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3.72</v>
      </c>
      <c r="J35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1" spans="2:11" x14ac:dyDescent="0.3">
      <c r="B3581" s="14">
        <v>44262</v>
      </c>
      <c r="C3581" s="61">
        <v>44262.958333333336</v>
      </c>
      <c r="D3581" s="17">
        <v>4.9400000000000004</v>
      </c>
      <c r="E3581" s="15"/>
      <c r="F3581" s="15"/>
      <c r="G3581" s="36" t="str">
        <f>TEXT(UsageTable[[#This Row],[Time]],"mm-dd")</f>
        <v>03-07</v>
      </c>
      <c r="H3581" s="36" t="b" cm="1">
        <f t="array" ref="H3581">OR(WEEKDAY(UsageTable[[#This Row],[Time]])={1,7},NOT(ISERROR(VLOOKUP(DATE(YEAR(UsageTable[[#This Row],[Time]]),MONTH(UsageTable[[#This Row],[Time]]),DAY(UsageTable[[#This Row],[Time]])),Holidays[Date],1,FALSE()))))</f>
        <v>1</v>
      </c>
      <c r="I35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4.9400000000000004</v>
      </c>
      <c r="J35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2" spans="2:11" x14ac:dyDescent="0.3">
      <c r="B3582" s="14">
        <v>44263</v>
      </c>
      <c r="C3582" s="61">
        <v>44263</v>
      </c>
      <c r="D3582" s="17">
        <v>0.83</v>
      </c>
      <c r="E3582" s="15"/>
      <c r="F3582" s="15"/>
      <c r="G3582" s="36" t="str">
        <f>TEXT(UsageTable[[#This Row],[Time]],"mm-dd")</f>
        <v>03-08</v>
      </c>
      <c r="H3582" s="36" t="b" cm="1">
        <f t="array" ref="H3582">OR(WEEKDAY(UsageTable[[#This Row],[Time]])={1,7},NOT(ISERROR(VLOOKUP(DATE(YEAR(UsageTable[[#This Row],[Time]]),MONTH(UsageTable[[#This Row],[Time]]),DAY(UsageTable[[#This Row],[Time]])),Holidays[Date],1,FALSE()))))</f>
        <v>0</v>
      </c>
      <c r="I35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5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3" spans="2:11" x14ac:dyDescent="0.3">
      <c r="B3583" s="14">
        <v>44263</v>
      </c>
      <c r="C3583" s="61">
        <v>44263.041666666664</v>
      </c>
      <c r="D3583" s="17">
        <v>0.84</v>
      </c>
      <c r="E3583" s="15"/>
      <c r="F3583" s="15"/>
      <c r="G3583" s="36" t="str">
        <f>TEXT(UsageTable[[#This Row],[Time]],"mm-dd")</f>
        <v>03-08</v>
      </c>
      <c r="H3583" s="36" t="b" cm="1">
        <f t="array" ref="H3583">OR(WEEKDAY(UsageTable[[#This Row],[Time]])={1,7},NOT(ISERROR(VLOOKUP(DATE(YEAR(UsageTable[[#This Row],[Time]]),MONTH(UsageTable[[#This Row],[Time]]),DAY(UsageTable[[#This Row],[Time]])),Holidays[Date],1,FALSE()))))</f>
        <v>0</v>
      </c>
      <c r="I35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0.84</v>
      </c>
      <c r="J35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4" spans="2:11" x14ac:dyDescent="0.3">
      <c r="B3584" s="14">
        <v>44263</v>
      </c>
      <c r="C3584" s="61">
        <v>44263.083333333336</v>
      </c>
      <c r="D3584" s="17">
        <v>0.38</v>
      </c>
      <c r="E3584" s="15"/>
      <c r="F3584" s="15"/>
      <c r="G3584" s="36" t="str">
        <f>TEXT(UsageTable[[#This Row],[Time]],"mm-dd")</f>
        <v>03-08</v>
      </c>
      <c r="H3584" s="36" t="b" cm="1">
        <f t="array" ref="H3584">OR(WEEKDAY(UsageTable[[#This Row],[Time]])={1,7},NOT(ISERROR(VLOOKUP(DATE(YEAR(UsageTable[[#This Row],[Time]]),MONTH(UsageTable[[#This Row],[Time]]),DAY(UsageTable[[#This Row],[Time]])),Holidays[Date],1,FALSE()))))</f>
        <v>0</v>
      </c>
      <c r="I35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5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5" spans="2:11" x14ac:dyDescent="0.3">
      <c r="B3585" s="14">
        <v>44263</v>
      </c>
      <c r="C3585" s="61">
        <v>44263.125</v>
      </c>
      <c r="D3585" s="17">
        <v>0.83</v>
      </c>
      <c r="E3585" s="15"/>
      <c r="F3585" s="15"/>
      <c r="G3585" s="36" t="str">
        <f>TEXT(UsageTable[[#This Row],[Time]],"mm-dd")</f>
        <v>03-08</v>
      </c>
      <c r="H3585" s="36" t="b" cm="1">
        <f t="array" ref="H3585">OR(WEEKDAY(UsageTable[[#This Row],[Time]])={1,7},NOT(ISERROR(VLOOKUP(DATE(YEAR(UsageTable[[#This Row],[Time]]),MONTH(UsageTable[[#This Row],[Time]]),DAY(UsageTable[[#This Row],[Time]])),Holidays[Date],1,FALSE()))))</f>
        <v>0</v>
      </c>
      <c r="I35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5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6" spans="2:11" x14ac:dyDescent="0.3">
      <c r="B3586" s="14">
        <v>44263</v>
      </c>
      <c r="C3586" s="61">
        <v>44263.166666666664</v>
      </c>
      <c r="D3586" s="17">
        <v>0.38</v>
      </c>
      <c r="E3586" s="15"/>
      <c r="F3586" s="15"/>
      <c r="G3586" s="36" t="str">
        <f>TEXT(UsageTable[[#This Row],[Time]],"mm-dd")</f>
        <v>03-08</v>
      </c>
      <c r="H3586" s="36" t="b" cm="1">
        <f t="array" ref="H3586">OR(WEEKDAY(UsageTable[[#This Row],[Time]])={1,7},NOT(ISERROR(VLOOKUP(DATE(YEAR(UsageTable[[#This Row],[Time]]),MONTH(UsageTable[[#This Row],[Time]]),DAY(UsageTable[[#This Row],[Time]])),Holidays[Date],1,FALSE()))))</f>
        <v>0</v>
      </c>
      <c r="I35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5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7" spans="2:11" x14ac:dyDescent="0.3">
      <c r="B3587" s="14">
        <v>44263</v>
      </c>
      <c r="C3587" s="61">
        <v>44263.208333333336</v>
      </c>
      <c r="D3587" s="17">
        <v>0.73</v>
      </c>
      <c r="E3587" s="15"/>
      <c r="F3587" s="15"/>
      <c r="G3587" s="36" t="str">
        <f>TEXT(UsageTable[[#This Row],[Time]],"mm-dd")</f>
        <v>03-08</v>
      </c>
      <c r="H3587" s="36" t="b" cm="1">
        <f t="array" ref="H3587">OR(WEEKDAY(UsageTable[[#This Row],[Time]])={1,7},NOT(ISERROR(VLOOKUP(DATE(YEAR(UsageTable[[#This Row],[Time]]),MONTH(UsageTable[[#This Row],[Time]]),DAY(UsageTable[[#This Row],[Time]])),Holidays[Date],1,FALSE()))))</f>
        <v>0</v>
      </c>
      <c r="I35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35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8" spans="2:11" x14ac:dyDescent="0.3">
      <c r="B3588" s="14">
        <v>44263</v>
      </c>
      <c r="C3588" s="61">
        <v>44263.25</v>
      </c>
      <c r="D3588" s="17">
        <v>1.46</v>
      </c>
      <c r="E3588" s="15"/>
      <c r="F3588" s="15"/>
      <c r="G3588" s="36" t="str">
        <f>TEXT(UsageTable[[#This Row],[Time]],"mm-dd")</f>
        <v>03-08</v>
      </c>
      <c r="H3588" s="36" t="b" cm="1">
        <f t="array" ref="H3588">OR(WEEKDAY(UsageTable[[#This Row],[Time]])={1,7},NOT(ISERROR(VLOOKUP(DATE(YEAR(UsageTable[[#This Row],[Time]]),MONTH(UsageTable[[#This Row],[Time]]),DAY(UsageTable[[#This Row],[Time]])),Holidays[Date],1,FALSE()))))</f>
        <v>0</v>
      </c>
      <c r="I35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35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89" spans="2:11" x14ac:dyDescent="0.3">
      <c r="B3589" s="14">
        <v>44263</v>
      </c>
      <c r="C3589" s="61">
        <v>44263.291666666664</v>
      </c>
      <c r="D3589" s="17">
        <v>1.9</v>
      </c>
      <c r="E3589" s="15"/>
      <c r="F3589" s="15"/>
      <c r="G3589" s="36" t="str">
        <f>TEXT(UsageTable[[#This Row],[Time]],"mm-dd")</f>
        <v>03-08</v>
      </c>
      <c r="H3589" s="36" t="b" cm="1">
        <f t="array" ref="H3589">OR(WEEKDAY(UsageTable[[#This Row],[Time]])={1,7},NOT(ISERROR(VLOOKUP(DATE(YEAR(UsageTable[[#This Row],[Time]]),MONTH(UsageTable[[#This Row],[Time]]),DAY(UsageTable[[#This Row],[Time]])),Holidays[Date],1,FALSE()))))</f>
        <v>0</v>
      </c>
      <c r="I35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v>
      </c>
    </row>
    <row r="3590" spans="2:11" x14ac:dyDescent="0.3">
      <c r="B3590" s="14">
        <v>44263</v>
      </c>
      <c r="C3590" s="61">
        <v>44263.333333333336</v>
      </c>
      <c r="D3590" s="17">
        <v>2.78</v>
      </c>
      <c r="E3590" s="15"/>
      <c r="F3590" s="15"/>
      <c r="G3590" s="36" t="str">
        <f>TEXT(UsageTable[[#This Row],[Time]],"mm-dd")</f>
        <v>03-08</v>
      </c>
      <c r="H3590" s="36" t="b" cm="1">
        <f t="array" ref="H3590">OR(WEEKDAY(UsageTable[[#This Row],[Time]])={1,7},NOT(ISERROR(VLOOKUP(DATE(YEAR(UsageTable[[#This Row],[Time]]),MONTH(UsageTable[[#This Row],[Time]]),DAY(UsageTable[[#This Row],[Time]])),Holidays[Date],1,FALSE()))))</f>
        <v>0</v>
      </c>
      <c r="I35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2.78</v>
      </c>
    </row>
    <row r="3591" spans="2:11" x14ac:dyDescent="0.3">
      <c r="B3591" s="14">
        <v>44263</v>
      </c>
      <c r="C3591" s="61">
        <v>44263.375</v>
      </c>
      <c r="D3591" s="17">
        <v>1.63</v>
      </c>
      <c r="E3591" s="15"/>
      <c r="F3591" s="15"/>
      <c r="G3591" s="36" t="str">
        <f>TEXT(UsageTable[[#This Row],[Time]],"mm-dd")</f>
        <v>03-08</v>
      </c>
      <c r="H3591" s="36" t="b" cm="1">
        <f t="array" ref="H3591">OR(WEEKDAY(UsageTable[[#This Row],[Time]])={1,7},NOT(ISERROR(VLOOKUP(DATE(YEAR(UsageTable[[#This Row],[Time]]),MONTH(UsageTable[[#This Row],[Time]]),DAY(UsageTable[[#This Row],[Time]])),Holidays[Date],1,FALSE()))))</f>
        <v>0</v>
      </c>
      <c r="I35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3592" spans="2:11" x14ac:dyDescent="0.3">
      <c r="B3592" s="14">
        <v>44263</v>
      </c>
      <c r="C3592" s="61">
        <v>44263.416666666664</v>
      </c>
      <c r="D3592" s="17">
        <v>1.81</v>
      </c>
      <c r="E3592" s="15"/>
      <c r="F3592" s="15"/>
      <c r="G3592" s="36" t="str">
        <f>TEXT(UsageTable[[#This Row],[Time]],"mm-dd")</f>
        <v>03-08</v>
      </c>
      <c r="H3592" s="36" t="b" cm="1">
        <f t="array" ref="H3592">OR(WEEKDAY(UsageTable[[#This Row],[Time]])={1,7},NOT(ISERROR(VLOOKUP(DATE(YEAR(UsageTable[[#This Row],[Time]]),MONTH(UsageTable[[#This Row],[Time]]),DAY(UsageTable[[#This Row],[Time]])),Holidays[Date],1,FALSE()))))</f>
        <v>0</v>
      </c>
      <c r="I35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1.81</v>
      </c>
    </row>
    <row r="3593" spans="2:11" x14ac:dyDescent="0.3">
      <c r="B3593" s="14">
        <v>44263</v>
      </c>
      <c r="C3593" s="61">
        <v>44263.458333333336</v>
      </c>
      <c r="D3593" s="17">
        <v>1.4</v>
      </c>
      <c r="E3593" s="15"/>
      <c r="F3593" s="15"/>
      <c r="G3593" s="36" t="str">
        <f>TEXT(UsageTable[[#This Row],[Time]],"mm-dd")</f>
        <v>03-08</v>
      </c>
      <c r="H3593" s="36" t="b" cm="1">
        <f t="array" ref="H3593">OR(WEEKDAY(UsageTable[[#This Row],[Time]])={1,7},NOT(ISERROR(VLOOKUP(DATE(YEAR(UsageTable[[#This Row],[Time]]),MONTH(UsageTable[[#This Row],[Time]]),DAY(UsageTable[[#This Row],[Time]])),Holidays[Date],1,FALSE()))))</f>
        <v>0</v>
      </c>
      <c r="I35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1.4</v>
      </c>
      <c r="K35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4" spans="2:11" x14ac:dyDescent="0.3">
      <c r="B3594" s="14">
        <v>44263</v>
      </c>
      <c r="C3594" s="61">
        <v>44263.5</v>
      </c>
      <c r="D3594" s="17">
        <v>0.96</v>
      </c>
      <c r="E3594" s="15"/>
      <c r="F3594" s="15"/>
      <c r="G3594" s="36" t="str">
        <f>TEXT(UsageTable[[#This Row],[Time]],"mm-dd")</f>
        <v>03-08</v>
      </c>
      <c r="H3594" s="36" t="b" cm="1">
        <f t="array" ref="H3594">OR(WEEKDAY(UsageTable[[#This Row],[Time]])={1,7},NOT(ISERROR(VLOOKUP(DATE(YEAR(UsageTable[[#This Row],[Time]]),MONTH(UsageTable[[#This Row],[Time]]),DAY(UsageTable[[#This Row],[Time]])),Holidays[Date],1,FALSE()))))</f>
        <v>0</v>
      </c>
      <c r="I35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0.96</v>
      </c>
      <c r="K35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5" spans="2:11" x14ac:dyDescent="0.3">
      <c r="B3595" s="14">
        <v>44263</v>
      </c>
      <c r="C3595" s="61">
        <v>44263.541666666664</v>
      </c>
      <c r="D3595" s="17">
        <v>1.95</v>
      </c>
      <c r="E3595" s="15"/>
      <c r="F3595" s="15"/>
      <c r="G3595" s="36" t="str">
        <f>TEXT(UsageTable[[#This Row],[Time]],"mm-dd")</f>
        <v>03-08</v>
      </c>
      <c r="H3595" s="36" t="b" cm="1">
        <f t="array" ref="H3595">OR(WEEKDAY(UsageTable[[#This Row],[Time]])={1,7},NOT(ISERROR(VLOOKUP(DATE(YEAR(UsageTable[[#This Row],[Time]]),MONTH(UsageTable[[#This Row],[Time]]),DAY(UsageTable[[#This Row],[Time]])),Holidays[Date],1,FALSE()))))</f>
        <v>0</v>
      </c>
      <c r="I35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1.95</v>
      </c>
      <c r="K35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6" spans="2:11" x14ac:dyDescent="0.3">
      <c r="B3596" s="14">
        <v>44263</v>
      </c>
      <c r="C3596" s="61">
        <v>44263.583333333336</v>
      </c>
      <c r="D3596" s="17">
        <v>1.23</v>
      </c>
      <c r="E3596" s="15"/>
      <c r="F3596" s="15"/>
      <c r="G3596" s="36" t="str">
        <f>TEXT(UsageTable[[#This Row],[Time]],"mm-dd")</f>
        <v>03-08</v>
      </c>
      <c r="H3596" s="36" t="b" cm="1">
        <f t="array" ref="H3596">OR(WEEKDAY(UsageTable[[#This Row],[Time]])={1,7},NOT(ISERROR(VLOOKUP(DATE(YEAR(UsageTable[[#This Row],[Time]]),MONTH(UsageTable[[#This Row],[Time]]),DAY(UsageTable[[#This Row],[Time]])),Holidays[Date],1,FALSE()))))</f>
        <v>0</v>
      </c>
      <c r="I35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1.23</v>
      </c>
      <c r="K35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7" spans="2:11" x14ac:dyDescent="0.3">
      <c r="B3597" s="14">
        <v>44263</v>
      </c>
      <c r="C3597" s="61">
        <v>44263.625</v>
      </c>
      <c r="D3597" s="17">
        <v>1.32</v>
      </c>
      <c r="E3597" s="15"/>
      <c r="F3597" s="15"/>
      <c r="G3597" s="36" t="str">
        <f>TEXT(UsageTable[[#This Row],[Time]],"mm-dd")</f>
        <v>03-08</v>
      </c>
      <c r="H3597" s="36" t="b" cm="1">
        <f t="array" ref="H3597">OR(WEEKDAY(UsageTable[[#This Row],[Time]])={1,7},NOT(ISERROR(VLOOKUP(DATE(YEAR(UsageTable[[#This Row],[Time]]),MONTH(UsageTable[[#This Row],[Time]]),DAY(UsageTable[[#This Row],[Time]])),Holidays[Date],1,FALSE()))))</f>
        <v>0</v>
      </c>
      <c r="I35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1.32</v>
      </c>
      <c r="K35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8" spans="2:11" x14ac:dyDescent="0.3">
      <c r="B3598" s="14">
        <v>44263</v>
      </c>
      <c r="C3598" s="61">
        <v>44263.666666666664</v>
      </c>
      <c r="D3598" s="17">
        <v>1.96</v>
      </c>
      <c r="E3598" s="15"/>
      <c r="F3598" s="15"/>
      <c r="G3598" s="36" t="str">
        <f>TEXT(UsageTable[[#This Row],[Time]],"mm-dd")</f>
        <v>03-08</v>
      </c>
      <c r="H3598" s="36" t="b" cm="1">
        <f t="array" ref="H3598">OR(WEEKDAY(UsageTable[[#This Row],[Time]])={1,7},NOT(ISERROR(VLOOKUP(DATE(YEAR(UsageTable[[#This Row],[Time]]),MONTH(UsageTable[[#This Row],[Time]]),DAY(UsageTable[[#This Row],[Time]])),Holidays[Date],1,FALSE()))))</f>
        <v>0</v>
      </c>
      <c r="I35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1.96</v>
      </c>
      <c r="K35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599" spans="2:11" x14ac:dyDescent="0.3">
      <c r="B3599" s="14">
        <v>44263</v>
      </c>
      <c r="C3599" s="61">
        <v>44263.708333333336</v>
      </c>
      <c r="D3599" s="17">
        <v>3.06</v>
      </c>
      <c r="E3599" s="15"/>
      <c r="F3599" s="15"/>
      <c r="G3599" s="36" t="str">
        <f>TEXT(UsageTable[[#This Row],[Time]],"mm-dd")</f>
        <v>03-08</v>
      </c>
      <c r="H3599" s="36" t="b" cm="1">
        <f t="array" ref="H3599">OR(WEEKDAY(UsageTable[[#This Row],[Time]])={1,7},NOT(ISERROR(VLOOKUP(DATE(YEAR(UsageTable[[#This Row],[Time]]),MONTH(UsageTable[[#This Row],[Time]]),DAY(UsageTable[[#This Row],[Time]])),Holidays[Date],1,FALSE()))))</f>
        <v>0</v>
      </c>
      <c r="I35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5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5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3.06</v>
      </c>
    </row>
    <row r="3600" spans="2:11" x14ac:dyDescent="0.3">
      <c r="B3600" s="14">
        <v>44263</v>
      </c>
      <c r="C3600" s="61">
        <v>44263.75</v>
      </c>
      <c r="D3600" s="17">
        <v>1.9</v>
      </c>
      <c r="E3600" s="15"/>
      <c r="F3600" s="15"/>
      <c r="G3600" s="36" t="str">
        <f>TEXT(UsageTable[[#This Row],[Time]],"mm-dd")</f>
        <v>03-08</v>
      </c>
      <c r="H3600" s="36" t="b" cm="1">
        <f t="array" ref="H3600">OR(WEEKDAY(UsageTable[[#This Row],[Time]])={1,7},NOT(ISERROR(VLOOKUP(DATE(YEAR(UsageTable[[#This Row],[Time]]),MONTH(UsageTable[[#This Row],[Time]]),DAY(UsageTable[[#This Row],[Time]])),Holidays[Date],1,FALSE()))))</f>
        <v>0</v>
      </c>
      <c r="I36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v>
      </c>
    </row>
    <row r="3601" spans="2:11" x14ac:dyDescent="0.3">
      <c r="B3601" s="14">
        <v>44263</v>
      </c>
      <c r="C3601" s="61">
        <v>44263.791666666664</v>
      </c>
      <c r="D3601" s="17">
        <v>0.85</v>
      </c>
      <c r="E3601" s="15"/>
      <c r="F3601" s="15"/>
      <c r="G3601" s="36" t="str">
        <f>TEXT(UsageTable[[#This Row],[Time]],"mm-dd")</f>
        <v>03-08</v>
      </c>
      <c r="H3601" s="36" t="b" cm="1">
        <f t="array" ref="H3601">OR(WEEKDAY(UsageTable[[#This Row],[Time]])={1,7},NOT(ISERROR(VLOOKUP(DATE(YEAR(UsageTable[[#This Row],[Time]]),MONTH(UsageTable[[#This Row],[Time]]),DAY(UsageTable[[#This Row],[Time]])),Holidays[Date],1,FALSE()))))</f>
        <v>0</v>
      </c>
      <c r="I36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0.85</v>
      </c>
      <c r="J36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2" spans="2:11" x14ac:dyDescent="0.3">
      <c r="B3602" s="14">
        <v>44263</v>
      </c>
      <c r="C3602" s="61">
        <v>44263.833333333336</v>
      </c>
      <c r="D3602" s="17">
        <v>2.4500000000000002</v>
      </c>
      <c r="E3602" s="15"/>
      <c r="F3602" s="15"/>
      <c r="G3602" s="36" t="str">
        <f>TEXT(UsageTable[[#This Row],[Time]],"mm-dd")</f>
        <v>03-08</v>
      </c>
      <c r="H3602" s="36" t="b" cm="1">
        <f t="array" ref="H3602">OR(WEEKDAY(UsageTable[[#This Row],[Time]])={1,7},NOT(ISERROR(VLOOKUP(DATE(YEAR(UsageTable[[#This Row],[Time]]),MONTH(UsageTable[[#This Row],[Time]]),DAY(UsageTable[[#This Row],[Time]])),Holidays[Date],1,FALSE()))))</f>
        <v>0</v>
      </c>
      <c r="I36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2.4500000000000002</v>
      </c>
      <c r="J36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3" spans="2:11" x14ac:dyDescent="0.3">
      <c r="B3603" s="14">
        <v>44263</v>
      </c>
      <c r="C3603" s="61">
        <v>44263.875</v>
      </c>
      <c r="D3603" s="17">
        <v>0.99</v>
      </c>
      <c r="E3603" s="15"/>
      <c r="F3603" s="15"/>
      <c r="G3603" s="36" t="str">
        <f>TEXT(UsageTable[[#This Row],[Time]],"mm-dd")</f>
        <v>03-08</v>
      </c>
      <c r="H3603" s="36" t="b" cm="1">
        <f t="array" ref="H3603">OR(WEEKDAY(UsageTable[[#This Row],[Time]])={1,7},NOT(ISERROR(VLOOKUP(DATE(YEAR(UsageTable[[#This Row],[Time]]),MONTH(UsageTable[[#This Row],[Time]]),DAY(UsageTable[[#This Row],[Time]])),Holidays[Date],1,FALSE()))))</f>
        <v>0</v>
      </c>
      <c r="I36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36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4" spans="2:11" x14ac:dyDescent="0.3">
      <c r="B3604" s="14">
        <v>44263</v>
      </c>
      <c r="C3604" s="61">
        <v>44263.916666666664</v>
      </c>
      <c r="D3604" s="17">
        <v>1.67</v>
      </c>
      <c r="E3604" s="15"/>
      <c r="F3604" s="15"/>
      <c r="G3604" s="36" t="str">
        <f>TEXT(UsageTable[[#This Row],[Time]],"mm-dd")</f>
        <v>03-08</v>
      </c>
      <c r="H3604" s="36" t="b" cm="1">
        <f t="array" ref="H3604">OR(WEEKDAY(UsageTable[[#This Row],[Time]])={1,7},NOT(ISERROR(VLOOKUP(DATE(YEAR(UsageTable[[#This Row],[Time]]),MONTH(UsageTable[[#This Row],[Time]]),DAY(UsageTable[[#This Row],[Time]])),Holidays[Date],1,FALSE()))))</f>
        <v>0</v>
      </c>
      <c r="I36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36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5" spans="2:11" x14ac:dyDescent="0.3">
      <c r="B3605" s="14">
        <v>44263</v>
      </c>
      <c r="C3605" s="61">
        <v>44263.958333333336</v>
      </c>
      <c r="D3605" s="17">
        <v>4.9800000000000004</v>
      </c>
      <c r="E3605" s="15"/>
      <c r="F3605" s="15"/>
      <c r="G3605" s="36" t="str">
        <f>TEXT(UsageTable[[#This Row],[Time]],"mm-dd")</f>
        <v>03-08</v>
      </c>
      <c r="H3605" s="36" t="b" cm="1">
        <f t="array" ref="H3605">OR(WEEKDAY(UsageTable[[#This Row],[Time]])={1,7},NOT(ISERROR(VLOOKUP(DATE(YEAR(UsageTable[[#This Row],[Time]]),MONTH(UsageTable[[#This Row],[Time]]),DAY(UsageTable[[#This Row],[Time]])),Holidays[Date],1,FALSE()))))</f>
        <v>0</v>
      </c>
      <c r="I36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4.9800000000000004</v>
      </c>
      <c r="J36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6" spans="2:11" x14ac:dyDescent="0.3">
      <c r="B3606" s="14">
        <v>44264</v>
      </c>
      <c r="C3606" s="61">
        <v>44264</v>
      </c>
      <c r="D3606" s="17">
        <v>3.45</v>
      </c>
      <c r="E3606" s="15"/>
      <c r="F3606" s="15"/>
      <c r="G3606" s="36" t="str">
        <f>TEXT(UsageTable[[#This Row],[Time]],"mm-dd")</f>
        <v>03-09</v>
      </c>
      <c r="H3606" s="36" t="b" cm="1">
        <f t="array" ref="H3606">OR(WEEKDAY(UsageTable[[#This Row],[Time]])={1,7},NOT(ISERROR(VLOOKUP(DATE(YEAR(UsageTable[[#This Row],[Time]]),MONTH(UsageTable[[#This Row],[Time]]),DAY(UsageTable[[#This Row],[Time]])),Holidays[Date],1,FALSE()))))</f>
        <v>0</v>
      </c>
      <c r="I36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3.45</v>
      </c>
      <c r="J36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7" spans="2:11" x14ac:dyDescent="0.3">
      <c r="B3607" s="14">
        <v>44264</v>
      </c>
      <c r="C3607" s="61">
        <v>44264.041666666664</v>
      </c>
      <c r="D3607" s="17">
        <v>0.39</v>
      </c>
      <c r="E3607" s="15"/>
      <c r="F3607" s="15"/>
      <c r="G3607" s="36" t="str">
        <f>TEXT(UsageTable[[#This Row],[Time]],"mm-dd")</f>
        <v>03-09</v>
      </c>
      <c r="H3607" s="36" t="b" cm="1">
        <f t="array" ref="H3607">OR(WEEKDAY(UsageTable[[#This Row],[Time]])={1,7},NOT(ISERROR(VLOOKUP(DATE(YEAR(UsageTable[[#This Row],[Time]]),MONTH(UsageTable[[#This Row],[Time]]),DAY(UsageTable[[#This Row],[Time]])),Holidays[Date],1,FALSE()))))</f>
        <v>0</v>
      </c>
      <c r="I36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6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8" spans="2:11" x14ac:dyDescent="0.3">
      <c r="B3608" s="14">
        <v>44264</v>
      </c>
      <c r="C3608" s="61">
        <v>44264.083333333336</v>
      </c>
      <c r="D3608" s="17">
        <v>1.05</v>
      </c>
      <c r="E3608" s="15"/>
      <c r="F3608" s="15"/>
      <c r="G3608" s="36" t="str">
        <f>TEXT(UsageTable[[#This Row],[Time]],"mm-dd")</f>
        <v>03-09</v>
      </c>
      <c r="H3608" s="36" t="b" cm="1">
        <f t="array" ref="H3608">OR(WEEKDAY(UsageTable[[#This Row],[Time]])={1,7},NOT(ISERROR(VLOOKUP(DATE(YEAR(UsageTable[[#This Row],[Time]]),MONTH(UsageTable[[#This Row],[Time]]),DAY(UsageTable[[#This Row],[Time]])),Holidays[Date],1,FALSE()))))</f>
        <v>0</v>
      </c>
      <c r="I36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36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09" spans="2:11" x14ac:dyDescent="0.3">
      <c r="B3609" s="14">
        <v>44264</v>
      </c>
      <c r="C3609" s="61">
        <v>44264.125</v>
      </c>
      <c r="D3609" s="17">
        <v>0.35</v>
      </c>
      <c r="E3609" s="15"/>
      <c r="F3609" s="15"/>
      <c r="G3609" s="36" t="str">
        <f>TEXT(UsageTable[[#This Row],[Time]],"mm-dd")</f>
        <v>03-09</v>
      </c>
      <c r="H3609" s="36" t="b" cm="1">
        <f t="array" ref="H3609">OR(WEEKDAY(UsageTable[[#This Row],[Time]])={1,7},NOT(ISERROR(VLOOKUP(DATE(YEAR(UsageTable[[#This Row],[Time]]),MONTH(UsageTable[[#This Row],[Time]]),DAY(UsageTable[[#This Row],[Time]])),Holidays[Date],1,FALSE()))))</f>
        <v>0</v>
      </c>
      <c r="I36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6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0" spans="2:11" x14ac:dyDescent="0.3">
      <c r="B3610" s="14">
        <v>44264</v>
      </c>
      <c r="C3610" s="61">
        <v>44264.166666666664</v>
      </c>
      <c r="D3610" s="17">
        <v>0.37</v>
      </c>
      <c r="E3610" s="15"/>
      <c r="F3610" s="15"/>
      <c r="G3610" s="36" t="str">
        <f>TEXT(UsageTable[[#This Row],[Time]],"mm-dd")</f>
        <v>03-09</v>
      </c>
      <c r="H3610" s="36" t="b" cm="1">
        <f t="array" ref="H3610">OR(WEEKDAY(UsageTable[[#This Row],[Time]])={1,7},NOT(ISERROR(VLOOKUP(DATE(YEAR(UsageTable[[#This Row],[Time]]),MONTH(UsageTable[[#This Row],[Time]]),DAY(UsageTable[[#This Row],[Time]])),Holidays[Date],1,FALSE()))))</f>
        <v>0</v>
      </c>
      <c r="I36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6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1" spans="2:11" x14ac:dyDescent="0.3">
      <c r="B3611" s="14">
        <v>44264</v>
      </c>
      <c r="C3611" s="61">
        <v>44264.208333333336</v>
      </c>
      <c r="D3611" s="17">
        <v>1.17</v>
      </c>
      <c r="E3611" s="15"/>
      <c r="F3611" s="15"/>
      <c r="G3611" s="36" t="str">
        <f>TEXT(UsageTable[[#This Row],[Time]],"mm-dd")</f>
        <v>03-09</v>
      </c>
      <c r="H3611" s="36" t="b" cm="1">
        <f t="array" ref="H3611">OR(WEEKDAY(UsageTable[[#This Row],[Time]])={1,7},NOT(ISERROR(VLOOKUP(DATE(YEAR(UsageTable[[#This Row],[Time]]),MONTH(UsageTable[[#This Row],[Time]]),DAY(UsageTable[[#This Row],[Time]])),Holidays[Date],1,FALSE()))))</f>
        <v>0</v>
      </c>
      <c r="I36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36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2" spans="2:11" x14ac:dyDescent="0.3">
      <c r="B3612" s="14">
        <v>44264</v>
      </c>
      <c r="C3612" s="61">
        <v>44264.25</v>
      </c>
      <c r="D3612" s="17">
        <v>1.2</v>
      </c>
      <c r="E3612" s="15"/>
      <c r="F3612" s="15"/>
      <c r="G3612" s="36" t="str">
        <f>TEXT(UsageTable[[#This Row],[Time]],"mm-dd")</f>
        <v>03-09</v>
      </c>
      <c r="H3612" s="36" t="b" cm="1">
        <f t="array" ref="H3612">OR(WEEKDAY(UsageTable[[#This Row],[Time]])={1,7},NOT(ISERROR(VLOOKUP(DATE(YEAR(UsageTable[[#This Row],[Time]]),MONTH(UsageTable[[#This Row],[Time]]),DAY(UsageTable[[#This Row],[Time]])),Holidays[Date],1,FALSE()))))</f>
        <v>0</v>
      </c>
      <c r="I36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36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3" spans="2:11" x14ac:dyDescent="0.3">
      <c r="B3613" s="14">
        <v>44264</v>
      </c>
      <c r="C3613" s="61">
        <v>44264.291666666664</v>
      </c>
      <c r="D3613" s="17">
        <v>2.2400000000000002</v>
      </c>
      <c r="E3613" s="15"/>
      <c r="F3613" s="15"/>
      <c r="G3613" s="36" t="str">
        <f>TEXT(UsageTable[[#This Row],[Time]],"mm-dd")</f>
        <v>03-09</v>
      </c>
      <c r="H3613" s="36" t="b" cm="1">
        <f t="array" ref="H3613">OR(WEEKDAY(UsageTable[[#This Row],[Time]])={1,7},NOT(ISERROR(VLOOKUP(DATE(YEAR(UsageTable[[#This Row],[Time]]),MONTH(UsageTable[[#This Row],[Time]]),DAY(UsageTable[[#This Row],[Time]])),Holidays[Date],1,FALSE()))))</f>
        <v>0</v>
      </c>
      <c r="I36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2.2400000000000002</v>
      </c>
    </row>
    <row r="3614" spans="2:11" x14ac:dyDescent="0.3">
      <c r="B3614" s="14">
        <v>44264</v>
      </c>
      <c r="C3614" s="61">
        <v>44264.333333333336</v>
      </c>
      <c r="D3614" s="17">
        <v>3.08</v>
      </c>
      <c r="E3614" s="15"/>
      <c r="F3614" s="15"/>
      <c r="G3614" s="36" t="str">
        <f>TEXT(UsageTable[[#This Row],[Time]],"mm-dd")</f>
        <v>03-09</v>
      </c>
      <c r="H3614" s="36" t="b" cm="1">
        <f t="array" ref="H3614">OR(WEEKDAY(UsageTable[[#This Row],[Time]])={1,7},NOT(ISERROR(VLOOKUP(DATE(YEAR(UsageTable[[#This Row],[Time]]),MONTH(UsageTable[[#This Row],[Time]]),DAY(UsageTable[[#This Row],[Time]])),Holidays[Date],1,FALSE()))))</f>
        <v>0</v>
      </c>
      <c r="I36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3.08</v>
      </c>
    </row>
    <row r="3615" spans="2:11" x14ac:dyDescent="0.3">
      <c r="B3615" s="14">
        <v>44264</v>
      </c>
      <c r="C3615" s="61">
        <v>44264.375</v>
      </c>
      <c r="D3615" s="17">
        <v>1.47</v>
      </c>
      <c r="E3615" s="15"/>
      <c r="F3615" s="15"/>
      <c r="G3615" s="36" t="str">
        <f>TEXT(UsageTable[[#This Row],[Time]],"mm-dd")</f>
        <v>03-09</v>
      </c>
      <c r="H3615" s="36" t="b" cm="1">
        <f t="array" ref="H3615">OR(WEEKDAY(UsageTable[[#This Row],[Time]])={1,7},NOT(ISERROR(VLOOKUP(DATE(YEAR(UsageTable[[#This Row],[Time]]),MONTH(UsageTable[[#This Row],[Time]]),DAY(UsageTable[[#This Row],[Time]])),Holidays[Date],1,FALSE()))))</f>
        <v>0</v>
      </c>
      <c r="I36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1.47</v>
      </c>
    </row>
    <row r="3616" spans="2:11" x14ac:dyDescent="0.3">
      <c r="B3616" s="14">
        <v>44264</v>
      </c>
      <c r="C3616" s="61">
        <v>44264.416666666664</v>
      </c>
      <c r="D3616" s="17">
        <v>1.71</v>
      </c>
      <c r="E3616" s="15"/>
      <c r="F3616" s="15"/>
      <c r="G3616" s="36" t="str">
        <f>TEXT(UsageTable[[#This Row],[Time]],"mm-dd")</f>
        <v>03-09</v>
      </c>
      <c r="H3616" s="36" t="b" cm="1">
        <f t="array" ref="H3616">OR(WEEKDAY(UsageTable[[#This Row],[Time]])={1,7},NOT(ISERROR(VLOOKUP(DATE(YEAR(UsageTable[[#This Row],[Time]]),MONTH(UsageTable[[#This Row],[Time]]),DAY(UsageTable[[#This Row],[Time]])),Holidays[Date],1,FALSE()))))</f>
        <v>0</v>
      </c>
      <c r="I36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3617" spans="2:11" x14ac:dyDescent="0.3">
      <c r="B3617" s="14">
        <v>44264</v>
      </c>
      <c r="C3617" s="61">
        <v>44264.458333333336</v>
      </c>
      <c r="D3617" s="17">
        <v>1.29</v>
      </c>
      <c r="E3617" s="15"/>
      <c r="F3617" s="15"/>
      <c r="G3617" s="36" t="str">
        <f>TEXT(UsageTable[[#This Row],[Time]],"mm-dd")</f>
        <v>03-09</v>
      </c>
      <c r="H3617" s="36" t="b" cm="1">
        <f t="array" ref="H3617">OR(WEEKDAY(UsageTable[[#This Row],[Time]])={1,7},NOT(ISERROR(VLOOKUP(DATE(YEAR(UsageTable[[#This Row],[Time]]),MONTH(UsageTable[[#This Row],[Time]]),DAY(UsageTable[[#This Row],[Time]])),Holidays[Date],1,FALSE()))))</f>
        <v>0</v>
      </c>
      <c r="I36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1.29</v>
      </c>
      <c r="K36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8" spans="2:11" x14ac:dyDescent="0.3">
      <c r="B3618" s="14">
        <v>44264</v>
      </c>
      <c r="C3618" s="61">
        <v>44264.5</v>
      </c>
      <c r="D3618" s="17">
        <v>2.0299999999999998</v>
      </c>
      <c r="E3618" s="15"/>
      <c r="F3618" s="15"/>
      <c r="G3618" s="36" t="str">
        <f>TEXT(UsageTable[[#This Row],[Time]],"mm-dd")</f>
        <v>03-09</v>
      </c>
      <c r="H3618" s="36" t="b" cm="1">
        <f t="array" ref="H3618">OR(WEEKDAY(UsageTable[[#This Row],[Time]])={1,7},NOT(ISERROR(VLOOKUP(DATE(YEAR(UsageTable[[#This Row],[Time]]),MONTH(UsageTable[[#This Row],[Time]]),DAY(UsageTable[[#This Row],[Time]])),Holidays[Date],1,FALSE()))))</f>
        <v>0</v>
      </c>
      <c r="I36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2.0299999999999998</v>
      </c>
      <c r="K36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19" spans="2:11" x14ac:dyDescent="0.3">
      <c r="B3619" s="14">
        <v>44264</v>
      </c>
      <c r="C3619" s="61">
        <v>44264.541666666664</v>
      </c>
      <c r="D3619" s="17">
        <v>2.15</v>
      </c>
      <c r="E3619" s="15"/>
      <c r="F3619" s="15"/>
      <c r="G3619" s="36" t="str">
        <f>TEXT(UsageTable[[#This Row],[Time]],"mm-dd")</f>
        <v>03-09</v>
      </c>
      <c r="H3619" s="36" t="b" cm="1">
        <f t="array" ref="H3619">OR(WEEKDAY(UsageTable[[#This Row],[Time]])={1,7},NOT(ISERROR(VLOOKUP(DATE(YEAR(UsageTable[[#This Row],[Time]]),MONTH(UsageTable[[#This Row],[Time]]),DAY(UsageTable[[#This Row],[Time]])),Holidays[Date],1,FALSE()))))</f>
        <v>0</v>
      </c>
      <c r="I36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2.15</v>
      </c>
      <c r="K36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0" spans="2:11" x14ac:dyDescent="0.3">
      <c r="B3620" s="14">
        <v>44264</v>
      </c>
      <c r="C3620" s="61">
        <v>44264.583333333336</v>
      </c>
      <c r="D3620" s="17">
        <v>4.8899999999999997</v>
      </c>
      <c r="E3620" s="15"/>
      <c r="F3620" s="15"/>
      <c r="G3620" s="36" t="str">
        <f>TEXT(UsageTable[[#This Row],[Time]],"mm-dd")</f>
        <v>03-09</v>
      </c>
      <c r="H3620" s="36" t="b" cm="1">
        <f t="array" ref="H3620">OR(WEEKDAY(UsageTable[[#This Row],[Time]])={1,7},NOT(ISERROR(VLOOKUP(DATE(YEAR(UsageTable[[#This Row],[Time]]),MONTH(UsageTable[[#This Row],[Time]]),DAY(UsageTable[[#This Row],[Time]])),Holidays[Date],1,FALSE()))))</f>
        <v>0</v>
      </c>
      <c r="I36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4.8899999999999997</v>
      </c>
      <c r="K36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1" spans="2:11" x14ac:dyDescent="0.3">
      <c r="B3621" s="14">
        <v>44264</v>
      </c>
      <c r="C3621" s="61">
        <v>44264.625</v>
      </c>
      <c r="D3621" s="17">
        <v>1.07</v>
      </c>
      <c r="E3621" s="15"/>
      <c r="F3621" s="15"/>
      <c r="G3621" s="36" t="str">
        <f>TEXT(UsageTable[[#This Row],[Time]],"mm-dd")</f>
        <v>03-09</v>
      </c>
      <c r="H3621" s="36" t="b" cm="1">
        <f t="array" ref="H3621">OR(WEEKDAY(UsageTable[[#This Row],[Time]])={1,7},NOT(ISERROR(VLOOKUP(DATE(YEAR(UsageTable[[#This Row],[Time]]),MONTH(UsageTable[[#This Row],[Time]]),DAY(UsageTable[[#This Row],[Time]])),Holidays[Date],1,FALSE()))))</f>
        <v>0</v>
      </c>
      <c r="I36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1.07</v>
      </c>
      <c r="K36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2" spans="2:11" x14ac:dyDescent="0.3">
      <c r="B3622" s="14">
        <v>44264</v>
      </c>
      <c r="C3622" s="61">
        <v>44264.666666666664</v>
      </c>
      <c r="D3622" s="17">
        <v>1.17</v>
      </c>
      <c r="E3622" s="15"/>
      <c r="F3622" s="15"/>
      <c r="G3622" s="36" t="str">
        <f>TEXT(UsageTable[[#This Row],[Time]],"mm-dd")</f>
        <v>03-09</v>
      </c>
      <c r="H3622" s="36" t="b" cm="1">
        <f t="array" ref="H3622">OR(WEEKDAY(UsageTable[[#This Row],[Time]])={1,7},NOT(ISERROR(VLOOKUP(DATE(YEAR(UsageTable[[#This Row],[Time]]),MONTH(UsageTable[[#This Row],[Time]]),DAY(UsageTable[[#This Row],[Time]])),Holidays[Date],1,FALSE()))))</f>
        <v>0</v>
      </c>
      <c r="I36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1.17</v>
      </c>
      <c r="K36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3" spans="2:11" x14ac:dyDescent="0.3">
      <c r="B3623" s="14">
        <v>44264</v>
      </c>
      <c r="C3623" s="61">
        <v>44264.708333333336</v>
      </c>
      <c r="D3623" s="17">
        <v>2.35</v>
      </c>
      <c r="E3623" s="15"/>
      <c r="F3623" s="15"/>
      <c r="G3623" s="36" t="str">
        <f>TEXT(UsageTable[[#This Row],[Time]],"mm-dd")</f>
        <v>03-09</v>
      </c>
      <c r="H3623" s="36" t="b" cm="1">
        <f t="array" ref="H3623">OR(WEEKDAY(UsageTable[[#This Row],[Time]])={1,7},NOT(ISERROR(VLOOKUP(DATE(YEAR(UsageTable[[#This Row],[Time]]),MONTH(UsageTable[[#This Row],[Time]]),DAY(UsageTable[[#This Row],[Time]])),Holidays[Date],1,FALSE()))))</f>
        <v>0</v>
      </c>
      <c r="I36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2.35</v>
      </c>
    </row>
    <row r="3624" spans="2:11" x14ac:dyDescent="0.3">
      <c r="B3624" s="14">
        <v>44264</v>
      </c>
      <c r="C3624" s="61">
        <v>44264.75</v>
      </c>
      <c r="D3624" s="17">
        <v>2.15</v>
      </c>
      <c r="E3624" s="15"/>
      <c r="F3624" s="15"/>
      <c r="G3624" s="36" t="str">
        <f>TEXT(UsageTable[[#This Row],[Time]],"mm-dd")</f>
        <v>03-09</v>
      </c>
      <c r="H3624" s="36" t="b" cm="1">
        <f t="array" ref="H3624">OR(WEEKDAY(UsageTable[[#This Row],[Time]])={1,7},NOT(ISERROR(VLOOKUP(DATE(YEAR(UsageTable[[#This Row],[Time]]),MONTH(UsageTable[[#This Row],[Time]]),DAY(UsageTable[[#This Row],[Time]])),Holidays[Date],1,FALSE()))))</f>
        <v>0</v>
      </c>
      <c r="I36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2.15</v>
      </c>
    </row>
    <row r="3625" spans="2:11" x14ac:dyDescent="0.3">
      <c r="B3625" s="14">
        <v>44264</v>
      </c>
      <c r="C3625" s="61">
        <v>44264.791666666664</v>
      </c>
      <c r="D3625" s="17">
        <v>1.1299999999999999</v>
      </c>
      <c r="E3625" s="15"/>
      <c r="F3625" s="15"/>
      <c r="G3625" s="36" t="str">
        <f>TEXT(UsageTable[[#This Row],[Time]],"mm-dd")</f>
        <v>03-09</v>
      </c>
      <c r="H3625" s="36" t="b" cm="1">
        <f t="array" ref="H3625">OR(WEEKDAY(UsageTable[[#This Row],[Time]])={1,7},NOT(ISERROR(VLOOKUP(DATE(YEAR(UsageTable[[#This Row],[Time]]),MONTH(UsageTable[[#This Row],[Time]]),DAY(UsageTable[[#This Row],[Time]])),Holidays[Date],1,FALSE()))))</f>
        <v>0</v>
      </c>
      <c r="I36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1.1299999999999999</v>
      </c>
      <c r="J36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6" spans="2:11" x14ac:dyDescent="0.3">
      <c r="B3626" s="14">
        <v>44264</v>
      </c>
      <c r="C3626" s="61">
        <v>44264.833333333336</v>
      </c>
      <c r="D3626" s="17">
        <v>1.25</v>
      </c>
      <c r="E3626" s="15"/>
      <c r="F3626" s="15"/>
      <c r="G3626" s="36" t="str">
        <f>TEXT(UsageTable[[#This Row],[Time]],"mm-dd")</f>
        <v>03-09</v>
      </c>
      <c r="H3626" s="36" t="b" cm="1">
        <f t="array" ref="H3626">OR(WEEKDAY(UsageTable[[#This Row],[Time]])={1,7},NOT(ISERROR(VLOOKUP(DATE(YEAR(UsageTable[[#This Row],[Time]]),MONTH(UsageTable[[#This Row],[Time]]),DAY(UsageTable[[#This Row],[Time]])),Holidays[Date],1,FALSE()))))</f>
        <v>0</v>
      </c>
      <c r="I36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36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7" spans="2:11" x14ac:dyDescent="0.3">
      <c r="B3627" s="14">
        <v>44264</v>
      </c>
      <c r="C3627" s="61">
        <v>44264.875</v>
      </c>
      <c r="D3627" s="17">
        <v>0.99</v>
      </c>
      <c r="E3627" s="15"/>
      <c r="F3627" s="15"/>
      <c r="G3627" s="36" t="str">
        <f>TEXT(UsageTable[[#This Row],[Time]],"mm-dd")</f>
        <v>03-09</v>
      </c>
      <c r="H3627" s="36" t="b" cm="1">
        <f t="array" ref="H3627">OR(WEEKDAY(UsageTable[[#This Row],[Time]])={1,7},NOT(ISERROR(VLOOKUP(DATE(YEAR(UsageTable[[#This Row],[Time]]),MONTH(UsageTable[[#This Row],[Time]]),DAY(UsageTable[[#This Row],[Time]])),Holidays[Date],1,FALSE()))))</f>
        <v>0</v>
      </c>
      <c r="I36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0.99</v>
      </c>
      <c r="J36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8" spans="2:11" x14ac:dyDescent="0.3">
      <c r="B3628" s="14">
        <v>44264</v>
      </c>
      <c r="C3628" s="61">
        <v>44264.916666666664</v>
      </c>
      <c r="D3628" s="17">
        <v>1.88</v>
      </c>
      <c r="E3628" s="15"/>
      <c r="F3628" s="15"/>
      <c r="G3628" s="36" t="str">
        <f>TEXT(UsageTable[[#This Row],[Time]],"mm-dd")</f>
        <v>03-09</v>
      </c>
      <c r="H3628" s="36" t="b" cm="1">
        <f t="array" ref="H3628">OR(WEEKDAY(UsageTable[[#This Row],[Time]])={1,7},NOT(ISERROR(VLOOKUP(DATE(YEAR(UsageTable[[#This Row],[Time]]),MONTH(UsageTable[[#This Row],[Time]]),DAY(UsageTable[[#This Row],[Time]])),Holidays[Date],1,FALSE()))))</f>
        <v>0</v>
      </c>
      <c r="I36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1.88</v>
      </c>
      <c r="J36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29" spans="2:11" x14ac:dyDescent="0.3">
      <c r="B3629" s="14">
        <v>44264</v>
      </c>
      <c r="C3629" s="61">
        <v>44264.958333333336</v>
      </c>
      <c r="D3629" s="17">
        <v>4.83</v>
      </c>
      <c r="E3629" s="15"/>
      <c r="F3629" s="15"/>
      <c r="G3629" s="36" t="str">
        <f>TEXT(UsageTable[[#This Row],[Time]],"mm-dd")</f>
        <v>03-09</v>
      </c>
      <c r="H3629" s="36" t="b" cm="1">
        <f t="array" ref="H3629">OR(WEEKDAY(UsageTable[[#This Row],[Time]])={1,7},NOT(ISERROR(VLOOKUP(DATE(YEAR(UsageTable[[#This Row],[Time]]),MONTH(UsageTable[[#This Row],[Time]]),DAY(UsageTable[[#This Row],[Time]])),Holidays[Date],1,FALSE()))))</f>
        <v>0</v>
      </c>
      <c r="I36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4.83</v>
      </c>
      <c r="J36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0" spans="2:11" x14ac:dyDescent="0.3">
      <c r="B3630" s="14">
        <v>44265</v>
      </c>
      <c r="C3630" s="61">
        <v>44265</v>
      </c>
      <c r="D3630" s="17">
        <v>2.4900000000000002</v>
      </c>
      <c r="E3630" s="15"/>
      <c r="F3630" s="15"/>
      <c r="G3630" s="36" t="str">
        <f>TEXT(UsageTable[[#This Row],[Time]],"mm-dd")</f>
        <v>03-10</v>
      </c>
      <c r="H3630" s="36" t="b" cm="1">
        <f t="array" ref="H3630">OR(WEEKDAY(UsageTable[[#This Row],[Time]])={1,7},NOT(ISERROR(VLOOKUP(DATE(YEAR(UsageTable[[#This Row],[Time]]),MONTH(UsageTable[[#This Row],[Time]]),DAY(UsageTable[[#This Row],[Time]])),Holidays[Date],1,FALSE()))))</f>
        <v>0</v>
      </c>
      <c r="I36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2.4900000000000002</v>
      </c>
      <c r="J36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1" spans="2:11" x14ac:dyDescent="0.3">
      <c r="B3631" s="14">
        <v>44265</v>
      </c>
      <c r="C3631" s="61">
        <v>44265.041666666664</v>
      </c>
      <c r="D3631" s="17">
        <v>0.32</v>
      </c>
      <c r="E3631" s="15"/>
      <c r="F3631" s="15"/>
      <c r="G3631" s="36" t="str">
        <f>TEXT(UsageTable[[#This Row],[Time]],"mm-dd")</f>
        <v>03-10</v>
      </c>
      <c r="H3631" s="36" t="b" cm="1">
        <f t="array" ref="H3631">OR(WEEKDAY(UsageTable[[#This Row],[Time]])={1,7},NOT(ISERROR(VLOOKUP(DATE(YEAR(UsageTable[[#This Row],[Time]]),MONTH(UsageTable[[#This Row],[Time]]),DAY(UsageTable[[#This Row],[Time]])),Holidays[Date],1,FALSE()))))</f>
        <v>0</v>
      </c>
      <c r="I36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6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2" spans="2:11" x14ac:dyDescent="0.3">
      <c r="B3632" s="14">
        <v>44265</v>
      </c>
      <c r="C3632" s="61">
        <v>44265.083333333336</v>
      </c>
      <c r="D3632" s="17">
        <v>0.68</v>
      </c>
      <c r="E3632" s="15"/>
      <c r="F3632" s="15"/>
      <c r="G3632" s="36" t="str">
        <f>TEXT(UsageTable[[#This Row],[Time]],"mm-dd")</f>
        <v>03-10</v>
      </c>
      <c r="H3632" s="36" t="b" cm="1">
        <f t="array" ref="H3632">OR(WEEKDAY(UsageTable[[#This Row],[Time]])={1,7},NOT(ISERROR(VLOOKUP(DATE(YEAR(UsageTable[[#This Row],[Time]]),MONTH(UsageTable[[#This Row],[Time]]),DAY(UsageTable[[#This Row],[Time]])),Holidays[Date],1,FALSE()))))</f>
        <v>0</v>
      </c>
      <c r="I36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36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3" spans="2:11" x14ac:dyDescent="0.3">
      <c r="B3633" s="14">
        <v>44265</v>
      </c>
      <c r="C3633" s="61">
        <v>44265.125</v>
      </c>
      <c r="D3633" s="17">
        <v>0.35</v>
      </c>
      <c r="E3633" s="15"/>
      <c r="F3633" s="15"/>
      <c r="G3633" s="36" t="str">
        <f>TEXT(UsageTable[[#This Row],[Time]],"mm-dd")</f>
        <v>03-10</v>
      </c>
      <c r="H3633" s="36" t="b" cm="1">
        <f t="array" ref="H3633">OR(WEEKDAY(UsageTable[[#This Row],[Time]])={1,7},NOT(ISERROR(VLOOKUP(DATE(YEAR(UsageTable[[#This Row],[Time]]),MONTH(UsageTable[[#This Row],[Time]]),DAY(UsageTable[[#This Row],[Time]])),Holidays[Date],1,FALSE()))))</f>
        <v>0</v>
      </c>
      <c r="I36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6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4" spans="2:11" x14ac:dyDescent="0.3">
      <c r="B3634" s="14">
        <v>44265</v>
      </c>
      <c r="C3634" s="61">
        <v>44265.166666666664</v>
      </c>
      <c r="D3634" s="17">
        <v>0.73</v>
      </c>
      <c r="E3634" s="15"/>
      <c r="F3634" s="15"/>
      <c r="G3634" s="36" t="str">
        <f>TEXT(UsageTable[[#This Row],[Time]],"mm-dd")</f>
        <v>03-10</v>
      </c>
      <c r="H3634" s="36" t="b" cm="1">
        <f t="array" ref="H3634">OR(WEEKDAY(UsageTable[[#This Row],[Time]])={1,7},NOT(ISERROR(VLOOKUP(DATE(YEAR(UsageTable[[#This Row],[Time]]),MONTH(UsageTable[[#This Row],[Time]]),DAY(UsageTable[[#This Row],[Time]])),Holidays[Date],1,FALSE()))))</f>
        <v>0</v>
      </c>
      <c r="I36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0.73</v>
      </c>
      <c r="J36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5" spans="2:11" x14ac:dyDescent="0.3">
      <c r="B3635" s="14">
        <v>44265</v>
      </c>
      <c r="C3635" s="61">
        <v>44265.208333333336</v>
      </c>
      <c r="D3635" s="17">
        <v>0.65</v>
      </c>
      <c r="E3635" s="15"/>
      <c r="F3635" s="15"/>
      <c r="G3635" s="36" t="str">
        <f>TEXT(UsageTable[[#This Row],[Time]],"mm-dd")</f>
        <v>03-10</v>
      </c>
      <c r="H3635" s="36" t="b" cm="1">
        <f t="array" ref="H3635">OR(WEEKDAY(UsageTable[[#This Row],[Time]])={1,7},NOT(ISERROR(VLOOKUP(DATE(YEAR(UsageTable[[#This Row],[Time]]),MONTH(UsageTable[[#This Row],[Time]]),DAY(UsageTable[[#This Row],[Time]])),Holidays[Date],1,FALSE()))))</f>
        <v>0</v>
      </c>
      <c r="I36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0.65</v>
      </c>
      <c r="J36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6" spans="2:11" x14ac:dyDescent="0.3">
      <c r="B3636" s="14">
        <v>44265</v>
      </c>
      <c r="C3636" s="61">
        <v>44265.25</v>
      </c>
      <c r="D3636" s="17">
        <v>1.46</v>
      </c>
      <c r="E3636" s="15"/>
      <c r="F3636" s="15"/>
      <c r="G3636" s="36" t="str">
        <f>TEXT(UsageTable[[#This Row],[Time]],"mm-dd")</f>
        <v>03-10</v>
      </c>
      <c r="H3636" s="36" t="b" cm="1">
        <f t="array" ref="H3636">OR(WEEKDAY(UsageTable[[#This Row],[Time]])={1,7},NOT(ISERROR(VLOOKUP(DATE(YEAR(UsageTable[[#This Row],[Time]]),MONTH(UsageTable[[#This Row],[Time]]),DAY(UsageTable[[#This Row],[Time]])),Holidays[Date],1,FALSE()))))</f>
        <v>0</v>
      </c>
      <c r="I36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1.46</v>
      </c>
      <c r="J36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37" spans="2:11" x14ac:dyDescent="0.3">
      <c r="B3637" s="14">
        <v>44265</v>
      </c>
      <c r="C3637" s="61">
        <v>44265.291666666664</v>
      </c>
      <c r="D3637" s="17">
        <v>1.92</v>
      </c>
      <c r="E3637" s="15"/>
      <c r="F3637" s="15"/>
      <c r="G3637" s="36" t="str">
        <f>TEXT(UsageTable[[#This Row],[Time]],"mm-dd")</f>
        <v>03-10</v>
      </c>
      <c r="H3637" s="36" t="b" cm="1">
        <f t="array" ref="H3637">OR(WEEKDAY(UsageTable[[#This Row],[Time]])={1,7},NOT(ISERROR(VLOOKUP(DATE(YEAR(UsageTable[[#This Row],[Time]]),MONTH(UsageTable[[#This Row],[Time]]),DAY(UsageTable[[#This Row],[Time]])),Holidays[Date],1,FALSE()))))</f>
        <v>0</v>
      </c>
      <c r="I36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1.92</v>
      </c>
    </row>
    <row r="3638" spans="2:11" x14ac:dyDescent="0.3">
      <c r="B3638" s="14">
        <v>44265</v>
      </c>
      <c r="C3638" s="61">
        <v>44265.333333333336</v>
      </c>
      <c r="D3638" s="17">
        <v>1.63</v>
      </c>
      <c r="E3638" s="15"/>
      <c r="F3638" s="15"/>
      <c r="G3638" s="36" t="str">
        <f>TEXT(UsageTable[[#This Row],[Time]],"mm-dd")</f>
        <v>03-10</v>
      </c>
      <c r="H3638" s="36" t="b" cm="1">
        <f t="array" ref="H3638">OR(WEEKDAY(UsageTable[[#This Row],[Time]])={1,7},NOT(ISERROR(VLOOKUP(DATE(YEAR(UsageTable[[#This Row],[Time]]),MONTH(UsageTable[[#This Row],[Time]]),DAY(UsageTable[[#This Row],[Time]])),Holidays[Date],1,FALSE()))))</f>
        <v>0</v>
      </c>
      <c r="I36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3639" spans="2:11" x14ac:dyDescent="0.3">
      <c r="B3639" s="14">
        <v>44265</v>
      </c>
      <c r="C3639" s="61">
        <v>44265.375</v>
      </c>
      <c r="D3639" s="17">
        <v>0.89</v>
      </c>
      <c r="E3639" s="15"/>
      <c r="F3639" s="15"/>
      <c r="G3639" s="36" t="str">
        <f>TEXT(UsageTable[[#This Row],[Time]],"mm-dd")</f>
        <v>03-10</v>
      </c>
      <c r="H3639" s="36" t="b" cm="1">
        <f t="array" ref="H3639">OR(WEEKDAY(UsageTable[[#This Row],[Time]])={1,7},NOT(ISERROR(VLOOKUP(DATE(YEAR(UsageTable[[#This Row],[Time]]),MONTH(UsageTable[[#This Row],[Time]]),DAY(UsageTable[[#This Row],[Time]])),Holidays[Date],1,FALSE()))))</f>
        <v>0</v>
      </c>
      <c r="I36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0.89</v>
      </c>
    </row>
    <row r="3640" spans="2:11" x14ac:dyDescent="0.3">
      <c r="B3640" s="14">
        <v>44265</v>
      </c>
      <c r="C3640" s="61">
        <v>44265.416666666664</v>
      </c>
      <c r="D3640" s="17">
        <v>1.44</v>
      </c>
      <c r="E3640" s="15"/>
      <c r="F3640" s="15"/>
      <c r="G3640" s="36" t="str">
        <f>TEXT(UsageTable[[#This Row],[Time]],"mm-dd")</f>
        <v>03-10</v>
      </c>
      <c r="H3640" s="36" t="b" cm="1">
        <f t="array" ref="H3640">OR(WEEKDAY(UsageTable[[#This Row],[Time]])={1,7},NOT(ISERROR(VLOOKUP(DATE(YEAR(UsageTable[[#This Row],[Time]]),MONTH(UsageTable[[#This Row],[Time]]),DAY(UsageTable[[#This Row],[Time]])),Holidays[Date],1,FALSE()))))</f>
        <v>0</v>
      </c>
      <c r="I36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1.44</v>
      </c>
    </row>
    <row r="3641" spans="2:11" x14ac:dyDescent="0.3">
      <c r="B3641" s="14">
        <v>44265</v>
      </c>
      <c r="C3641" s="61">
        <v>44265.458333333336</v>
      </c>
      <c r="D3641" s="17">
        <v>1.1100000000000001</v>
      </c>
      <c r="E3641" s="15"/>
      <c r="F3641" s="15"/>
      <c r="G3641" s="36" t="str">
        <f>TEXT(UsageTable[[#This Row],[Time]],"mm-dd")</f>
        <v>03-10</v>
      </c>
      <c r="H3641" s="36" t="b" cm="1">
        <f t="array" ref="H3641">OR(WEEKDAY(UsageTable[[#This Row],[Time]])={1,7},NOT(ISERROR(VLOOKUP(DATE(YEAR(UsageTable[[#This Row],[Time]]),MONTH(UsageTable[[#This Row],[Time]]),DAY(UsageTable[[#This Row],[Time]])),Holidays[Date],1,FALSE()))))</f>
        <v>0</v>
      </c>
      <c r="I36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1.1100000000000001</v>
      </c>
      <c r="K36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2" spans="2:11" x14ac:dyDescent="0.3">
      <c r="B3642" s="14">
        <v>44265</v>
      </c>
      <c r="C3642" s="61">
        <v>44265.5</v>
      </c>
      <c r="D3642" s="17">
        <v>1.82</v>
      </c>
      <c r="E3642" s="15"/>
      <c r="F3642" s="15"/>
      <c r="G3642" s="36" t="str">
        <f>TEXT(UsageTable[[#This Row],[Time]],"mm-dd")</f>
        <v>03-10</v>
      </c>
      <c r="H3642" s="36" t="b" cm="1">
        <f t="array" ref="H3642">OR(WEEKDAY(UsageTable[[#This Row],[Time]])={1,7},NOT(ISERROR(VLOOKUP(DATE(YEAR(UsageTable[[#This Row],[Time]]),MONTH(UsageTable[[#This Row],[Time]]),DAY(UsageTable[[#This Row],[Time]])),Holidays[Date],1,FALSE()))))</f>
        <v>0</v>
      </c>
      <c r="I36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1.82</v>
      </c>
      <c r="K36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3" spans="2:11" x14ac:dyDescent="0.3">
      <c r="B3643" s="14">
        <v>44265</v>
      </c>
      <c r="C3643" s="61">
        <v>44265.541666666664</v>
      </c>
      <c r="D3643" s="17">
        <v>0.48</v>
      </c>
      <c r="E3643" s="15"/>
      <c r="F3643" s="15"/>
      <c r="G3643" s="36" t="str">
        <f>TEXT(UsageTable[[#This Row],[Time]],"mm-dd")</f>
        <v>03-10</v>
      </c>
      <c r="H3643" s="36" t="b" cm="1">
        <f t="array" ref="H3643">OR(WEEKDAY(UsageTable[[#This Row],[Time]])={1,7},NOT(ISERROR(VLOOKUP(DATE(YEAR(UsageTable[[#This Row],[Time]]),MONTH(UsageTable[[#This Row],[Time]]),DAY(UsageTable[[#This Row],[Time]])),Holidays[Date],1,FALSE()))))</f>
        <v>0</v>
      </c>
      <c r="I36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0.48</v>
      </c>
      <c r="K36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4" spans="2:11" x14ac:dyDescent="0.3">
      <c r="B3644" s="14">
        <v>44265</v>
      </c>
      <c r="C3644" s="61">
        <v>44265.583333333336</v>
      </c>
      <c r="D3644" s="17">
        <v>0.97</v>
      </c>
      <c r="E3644" s="15"/>
      <c r="F3644" s="15"/>
      <c r="G3644" s="36" t="str">
        <f>TEXT(UsageTable[[#This Row],[Time]],"mm-dd")</f>
        <v>03-10</v>
      </c>
      <c r="H3644" s="36" t="b" cm="1">
        <f t="array" ref="H3644">OR(WEEKDAY(UsageTable[[#This Row],[Time]])={1,7},NOT(ISERROR(VLOOKUP(DATE(YEAR(UsageTable[[#This Row],[Time]]),MONTH(UsageTable[[#This Row],[Time]]),DAY(UsageTable[[#This Row],[Time]])),Holidays[Date],1,FALSE()))))</f>
        <v>0</v>
      </c>
      <c r="I36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0.97</v>
      </c>
      <c r="K36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5" spans="2:11" x14ac:dyDescent="0.3">
      <c r="B3645" s="14">
        <v>44265</v>
      </c>
      <c r="C3645" s="61">
        <v>44265.625</v>
      </c>
      <c r="D3645" s="17">
        <v>0.48</v>
      </c>
      <c r="E3645" s="15"/>
      <c r="F3645" s="15"/>
      <c r="G3645" s="36" t="str">
        <f>TEXT(UsageTable[[#This Row],[Time]],"mm-dd")</f>
        <v>03-10</v>
      </c>
      <c r="H3645" s="36" t="b" cm="1">
        <f t="array" ref="H3645">OR(WEEKDAY(UsageTable[[#This Row],[Time]])={1,7},NOT(ISERROR(VLOOKUP(DATE(YEAR(UsageTable[[#This Row],[Time]]),MONTH(UsageTable[[#This Row],[Time]]),DAY(UsageTable[[#This Row],[Time]])),Holidays[Date],1,FALSE()))))</f>
        <v>0</v>
      </c>
      <c r="I36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0.48</v>
      </c>
      <c r="K36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6" spans="2:11" x14ac:dyDescent="0.3">
      <c r="B3646" s="14">
        <v>44265</v>
      </c>
      <c r="C3646" s="61">
        <v>44265.666666666664</v>
      </c>
      <c r="D3646" s="17">
        <v>0.89</v>
      </c>
      <c r="E3646" s="15"/>
      <c r="F3646" s="15"/>
      <c r="G3646" s="36" t="str">
        <f>TEXT(UsageTable[[#This Row],[Time]],"mm-dd")</f>
        <v>03-10</v>
      </c>
      <c r="H3646" s="36" t="b" cm="1">
        <f t="array" ref="H3646">OR(WEEKDAY(UsageTable[[#This Row],[Time]])={1,7},NOT(ISERROR(VLOOKUP(DATE(YEAR(UsageTable[[#This Row],[Time]]),MONTH(UsageTable[[#This Row],[Time]]),DAY(UsageTable[[#This Row],[Time]])),Holidays[Date],1,FALSE()))))</f>
        <v>0</v>
      </c>
      <c r="I36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0.89</v>
      </c>
      <c r="K36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47" spans="2:11" x14ac:dyDescent="0.3">
      <c r="B3647" s="14">
        <v>44265</v>
      </c>
      <c r="C3647" s="61">
        <v>44265.708333333336</v>
      </c>
      <c r="D3647" s="17">
        <v>1.73</v>
      </c>
      <c r="E3647" s="15"/>
      <c r="F3647" s="15"/>
      <c r="G3647" s="36" t="str">
        <f>TEXT(UsageTable[[#This Row],[Time]],"mm-dd")</f>
        <v>03-10</v>
      </c>
      <c r="H3647" s="36" t="b" cm="1">
        <f t="array" ref="H3647">OR(WEEKDAY(UsageTable[[#This Row],[Time]])={1,7},NOT(ISERROR(VLOOKUP(DATE(YEAR(UsageTable[[#This Row],[Time]]),MONTH(UsageTable[[#This Row],[Time]]),DAY(UsageTable[[#This Row],[Time]])),Holidays[Date],1,FALSE()))))</f>
        <v>0</v>
      </c>
      <c r="I36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1.73</v>
      </c>
    </row>
    <row r="3648" spans="2:11" x14ac:dyDescent="0.3">
      <c r="B3648" s="14">
        <v>44265</v>
      </c>
      <c r="C3648" s="61">
        <v>44265.75</v>
      </c>
      <c r="D3648" s="17">
        <v>1.18</v>
      </c>
      <c r="E3648" s="15"/>
      <c r="F3648" s="15"/>
      <c r="G3648" s="36" t="str">
        <f>TEXT(UsageTable[[#This Row],[Time]],"mm-dd")</f>
        <v>03-10</v>
      </c>
      <c r="H3648" s="36" t="b" cm="1">
        <f t="array" ref="H3648">OR(WEEKDAY(UsageTable[[#This Row],[Time]])={1,7},NOT(ISERROR(VLOOKUP(DATE(YEAR(UsageTable[[#This Row],[Time]]),MONTH(UsageTable[[#This Row],[Time]]),DAY(UsageTable[[#This Row],[Time]])),Holidays[Date],1,FALSE()))))</f>
        <v>0</v>
      </c>
      <c r="I36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1.18</v>
      </c>
    </row>
    <row r="3649" spans="2:11" x14ac:dyDescent="0.3">
      <c r="B3649" s="14">
        <v>44265</v>
      </c>
      <c r="C3649" s="61">
        <v>44265.791666666664</v>
      </c>
      <c r="D3649" s="17">
        <v>1.53</v>
      </c>
      <c r="E3649" s="15"/>
      <c r="F3649" s="15"/>
      <c r="G3649" s="36" t="str">
        <f>TEXT(UsageTable[[#This Row],[Time]],"mm-dd")</f>
        <v>03-10</v>
      </c>
      <c r="H3649" s="36" t="b" cm="1">
        <f t="array" ref="H3649">OR(WEEKDAY(UsageTable[[#This Row],[Time]])={1,7},NOT(ISERROR(VLOOKUP(DATE(YEAR(UsageTable[[#This Row],[Time]]),MONTH(UsageTable[[#This Row],[Time]]),DAY(UsageTable[[#This Row],[Time]])),Holidays[Date],1,FALSE()))))</f>
        <v>0</v>
      </c>
      <c r="I36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36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0" spans="2:11" x14ac:dyDescent="0.3">
      <c r="B3650" s="14">
        <v>44265</v>
      </c>
      <c r="C3650" s="61">
        <v>44265.833333333336</v>
      </c>
      <c r="D3650" s="17">
        <v>1.9</v>
      </c>
      <c r="E3650" s="15"/>
      <c r="F3650" s="15"/>
      <c r="G3650" s="36" t="str">
        <f>TEXT(UsageTable[[#This Row],[Time]],"mm-dd")</f>
        <v>03-10</v>
      </c>
      <c r="H3650" s="36" t="b" cm="1">
        <f t="array" ref="H3650">OR(WEEKDAY(UsageTable[[#This Row],[Time]])={1,7},NOT(ISERROR(VLOOKUP(DATE(YEAR(UsageTable[[#This Row],[Time]]),MONTH(UsageTable[[#This Row],[Time]]),DAY(UsageTable[[#This Row],[Time]])),Holidays[Date],1,FALSE()))))</f>
        <v>0</v>
      </c>
      <c r="I36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36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1" spans="2:11" x14ac:dyDescent="0.3">
      <c r="B3651" s="14">
        <v>44265</v>
      </c>
      <c r="C3651" s="61">
        <v>44265.875</v>
      </c>
      <c r="D3651" s="17">
        <v>1.0900000000000001</v>
      </c>
      <c r="E3651" s="15"/>
      <c r="F3651" s="15"/>
      <c r="G3651" s="36" t="str">
        <f>TEXT(UsageTable[[#This Row],[Time]],"mm-dd")</f>
        <v>03-10</v>
      </c>
      <c r="H3651" s="36" t="b" cm="1">
        <f t="array" ref="H3651">OR(WEEKDAY(UsageTable[[#This Row],[Time]])={1,7},NOT(ISERROR(VLOOKUP(DATE(YEAR(UsageTable[[#This Row],[Time]]),MONTH(UsageTable[[#This Row],[Time]]),DAY(UsageTable[[#This Row],[Time]])),Holidays[Date],1,FALSE()))))</f>
        <v>0</v>
      </c>
      <c r="I36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1.0900000000000001</v>
      </c>
      <c r="J36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2" spans="2:11" x14ac:dyDescent="0.3">
      <c r="B3652" s="14">
        <v>44265</v>
      </c>
      <c r="C3652" s="61">
        <v>44265.916666666664</v>
      </c>
      <c r="D3652" s="17">
        <v>0.74</v>
      </c>
      <c r="E3652" s="15"/>
      <c r="F3652" s="15"/>
      <c r="G3652" s="36" t="str">
        <f>TEXT(UsageTable[[#This Row],[Time]],"mm-dd")</f>
        <v>03-10</v>
      </c>
      <c r="H3652" s="36" t="b" cm="1">
        <f t="array" ref="H3652">OR(WEEKDAY(UsageTable[[#This Row],[Time]])={1,7},NOT(ISERROR(VLOOKUP(DATE(YEAR(UsageTable[[#This Row],[Time]]),MONTH(UsageTable[[#This Row],[Time]]),DAY(UsageTable[[#This Row],[Time]])),Holidays[Date],1,FALSE()))))</f>
        <v>0</v>
      </c>
      <c r="I36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36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3" spans="2:11" x14ac:dyDescent="0.3">
      <c r="B3653" s="14">
        <v>44265</v>
      </c>
      <c r="C3653" s="61">
        <v>44265.958333333336</v>
      </c>
      <c r="D3653" s="17">
        <v>4.99</v>
      </c>
      <c r="E3653" s="15"/>
      <c r="F3653" s="15"/>
      <c r="G3653" s="36" t="str">
        <f>TEXT(UsageTable[[#This Row],[Time]],"mm-dd")</f>
        <v>03-10</v>
      </c>
      <c r="H3653" s="36" t="b" cm="1">
        <f t="array" ref="H3653">OR(WEEKDAY(UsageTable[[#This Row],[Time]])={1,7},NOT(ISERROR(VLOOKUP(DATE(YEAR(UsageTable[[#This Row],[Time]]),MONTH(UsageTable[[#This Row],[Time]]),DAY(UsageTable[[#This Row],[Time]])),Holidays[Date],1,FALSE()))))</f>
        <v>0</v>
      </c>
      <c r="I36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4.99</v>
      </c>
      <c r="J36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4" spans="2:11" x14ac:dyDescent="0.3">
      <c r="B3654" s="14">
        <v>44266</v>
      </c>
      <c r="C3654" s="61">
        <v>44266</v>
      </c>
      <c r="D3654" s="17">
        <v>3.76</v>
      </c>
      <c r="E3654" s="15"/>
      <c r="F3654" s="15"/>
      <c r="G3654" s="36" t="str">
        <f>TEXT(UsageTable[[#This Row],[Time]],"mm-dd")</f>
        <v>03-11</v>
      </c>
      <c r="H3654" s="36" t="b" cm="1">
        <f t="array" ref="H3654">OR(WEEKDAY(UsageTable[[#This Row],[Time]])={1,7},NOT(ISERROR(VLOOKUP(DATE(YEAR(UsageTable[[#This Row],[Time]]),MONTH(UsageTable[[#This Row],[Time]]),DAY(UsageTable[[#This Row],[Time]])),Holidays[Date],1,FALSE()))))</f>
        <v>0</v>
      </c>
      <c r="I36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3.76</v>
      </c>
      <c r="J36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5" spans="2:11" x14ac:dyDescent="0.3">
      <c r="B3655" s="14">
        <v>44266</v>
      </c>
      <c r="C3655" s="61">
        <v>44266.041666666664</v>
      </c>
      <c r="D3655" s="17">
        <v>0.32</v>
      </c>
      <c r="E3655" s="15"/>
      <c r="F3655" s="15"/>
      <c r="G3655" s="36" t="str">
        <f>TEXT(UsageTable[[#This Row],[Time]],"mm-dd")</f>
        <v>03-11</v>
      </c>
      <c r="H3655" s="36" t="b" cm="1">
        <f t="array" ref="H3655">OR(WEEKDAY(UsageTable[[#This Row],[Time]])={1,7},NOT(ISERROR(VLOOKUP(DATE(YEAR(UsageTable[[#This Row],[Time]]),MONTH(UsageTable[[#This Row],[Time]]),DAY(UsageTable[[#This Row],[Time]])),Holidays[Date],1,FALSE()))))</f>
        <v>0</v>
      </c>
      <c r="I36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6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6" spans="2:11" x14ac:dyDescent="0.3">
      <c r="B3656" s="14">
        <v>44266</v>
      </c>
      <c r="C3656" s="61">
        <v>44266.083333333336</v>
      </c>
      <c r="D3656" s="17">
        <v>1.07</v>
      </c>
      <c r="E3656" s="15"/>
      <c r="F3656" s="15"/>
      <c r="G3656" s="36" t="str">
        <f>TEXT(UsageTable[[#This Row],[Time]],"mm-dd")</f>
        <v>03-11</v>
      </c>
      <c r="H3656" s="36" t="b" cm="1">
        <f t="array" ref="H3656">OR(WEEKDAY(UsageTable[[#This Row],[Time]])={1,7},NOT(ISERROR(VLOOKUP(DATE(YEAR(UsageTable[[#This Row],[Time]]),MONTH(UsageTable[[#This Row],[Time]]),DAY(UsageTable[[#This Row],[Time]])),Holidays[Date],1,FALSE()))))</f>
        <v>0</v>
      </c>
      <c r="I36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1.07</v>
      </c>
      <c r="J36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7" spans="2:11" x14ac:dyDescent="0.3">
      <c r="B3657" s="14">
        <v>44266</v>
      </c>
      <c r="C3657" s="61">
        <v>44266.125</v>
      </c>
      <c r="D3657" s="17">
        <v>0.31</v>
      </c>
      <c r="E3657" s="15"/>
      <c r="F3657" s="15"/>
      <c r="G3657" s="36" t="str">
        <f>TEXT(UsageTable[[#This Row],[Time]],"mm-dd")</f>
        <v>03-11</v>
      </c>
      <c r="H3657" s="36" t="b" cm="1">
        <f t="array" ref="H3657">OR(WEEKDAY(UsageTable[[#This Row],[Time]])={1,7},NOT(ISERROR(VLOOKUP(DATE(YEAR(UsageTable[[#This Row],[Time]]),MONTH(UsageTable[[#This Row],[Time]]),DAY(UsageTable[[#This Row],[Time]])),Holidays[Date],1,FALSE()))))</f>
        <v>0</v>
      </c>
      <c r="I36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6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8" spans="2:11" x14ac:dyDescent="0.3">
      <c r="B3658" s="14">
        <v>44266</v>
      </c>
      <c r="C3658" s="61">
        <v>44266.166666666664</v>
      </c>
      <c r="D3658" s="17">
        <v>0.41</v>
      </c>
      <c r="E3658" s="15"/>
      <c r="F3658" s="15"/>
      <c r="G3658" s="36" t="str">
        <f>TEXT(UsageTable[[#This Row],[Time]],"mm-dd")</f>
        <v>03-11</v>
      </c>
      <c r="H3658" s="36" t="b" cm="1">
        <f t="array" ref="H3658">OR(WEEKDAY(UsageTable[[#This Row],[Time]])={1,7},NOT(ISERROR(VLOOKUP(DATE(YEAR(UsageTable[[#This Row],[Time]]),MONTH(UsageTable[[#This Row],[Time]]),DAY(UsageTable[[#This Row],[Time]])),Holidays[Date],1,FALSE()))))</f>
        <v>0</v>
      </c>
      <c r="I36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0.41</v>
      </c>
      <c r="J36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59" spans="2:11" x14ac:dyDescent="0.3">
      <c r="B3659" s="14">
        <v>44266</v>
      </c>
      <c r="C3659" s="61">
        <v>44266.208333333336</v>
      </c>
      <c r="D3659" s="17">
        <v>0.83</v>
      </c>
      <c r="E3659" s="15"/>
      <c r="F3659" s="15"/>
      <c r="G3659" s="36" t="str">
        <f>TEXT(UsageTable[[#This Row],[Time]],"mm-dd")</f>
        <v>03-11</v>
      </c>
      <c r="H3659" s="36" t="b" cm="1">
        <f t="array" ref="H3659">OR(WEEKDAY(UsageTable[[#This Row],[Time]])={1,7},NOT(ISERROR(VLOOKUP(DATE(YEAR(UsageTable[[#This Row],[Time]]),MONTH(UsageTable[[#This Row],[Time]]),DAY(UsageTable[[#This Row],[Time]])),Holidays[Date],1,FALSE()))))</f>
        <v>0</v>
      </c>
      <c r="I36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6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0" spans="2:11" x14ac:dyDescent="0.3">
      <c r="B3660" s="14">
        <v>44266</v>
      </c>
      <c r="C3660" s="61">
        <v>44266.25</v>
      </c>
      <c r="D3660" s="17">
        <v>0.88</v>
      </c>
      <c r="E3660" s="15"/>
      <c r="F3660" s="15"/>
      <c r="G3660" s="36" t="str">
        <f>TEXT(UsageTable[[#This Row],[Time]],"mm-dd")</f>
        <v>03-11</v>
      </c>
      <c r="H3660" s="36" t="b" cm="1">
        <f t="array" ref="H3660">OR(WEEKDAY(UsageTable[[#This Row],[Time]])={1,7},NOT(ISERROR(VLOOKUP(DATE(YEAR(UsageTable[[#This Row],[Time]]),MONTH(UsageTable[[#This Row],[Time]]),DAY(UsageTable[[#This Row],[Time]])),Holidays[Date],1,FALSE()))))</f>
        <v>0</v>
      </c>
      <c r="I36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6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1" spans="2:11" x14ac:dyDescent="0.3">
      <c r="B3661" s="14">
        <v>44266</v>
      </c>
      <c r="C3661" s="61">
        <v>44266.291666666664</v>
      </c>
      <c r="D3661" s="17">
        <v>2.12</v>
      </c>
      <c r="E3661" s="15"/>
      <c r="F3661" s="15"/>
      <c r="G3661" s="36" t="str">
        <f>TEXT(UsageTable[[#This Row],[Time]],"mm-dd")</f>
        <v>03-11</v>
      </c>
      <c r="H3661" s="36" t="b" cm="1">
        <f t="array" ref="H3661">OR(WEEKDAY(UsageTable[[#This Row],[Time]])={1,7},NOT(ISERROR(VLOOKUP(DATE(YEAR(UsageTable[[#This Row],[Time]]),MONTH(UsageTable[[#This Row],[Time]]),DAY(UsageTable[[#This Row],[Time]])),Holidays[Date],1,FALSE()))))</f>
        <v>0</v>
      </c>
      <c r="I36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2.12</v>
      </c>
    </row>
    <row r="3662" spans="2:11" x14ac:dyDescent="0.3">
      <c r="B3662" s="14">
        <v>44266</v>
      </c>
      <c r="C3662" s="61">
        <v>44266.333333333336</v>
      </c>
      <c r="D3662" s="17">
        <v>1.81</v>
      </c>
      <c r="E3662" s="15"/>
      <c r="F3662" s="15"/>
      <c r="G3662" s="36" t="str">
        <f>TEXT(UsageTable[[#This Row],[Time]],"mm-dd")</f>
        <v>03-11</v>
      </c>
      <c r="H3662" s="36" t="b" cm="1">
        <f t="array" ref="H3662">OR(WEEKDAY(UsageTable[[#This Row],[Time]])={1,7},NOT(ISERROR(VLOOKUP(DATE(YEAR(UsageTable[[#This Row],[Time]]),MONTH(UsageTable[[#This Row],[Time]]),DAY(UsageTable[[#This Row],[Time]])),Holidays[Date],1,FALSE()))))</f>
        <v>0</v>
      </c>
      <c r="I36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1.81</v>
      </c>
    </row>
    <row r="3663" spans="2:11" x14ac:dyDescent="0.3">
      <c r="B3663" s="14">
        <v>44266</v>
      </c>
      <c r="C3663" s="61">
        <v>44266.375</v>
      </c>
      <c r="D3663" s="17">
        <v>1.57</v>
      </c>
      <c r="E3663" s="15"/>
      <c r="F3663" s="15"/>
      <c r="G3663" s="36" t="str">
        <f>TEXT(UsageTable[[#This Row],[Time]],"mm-dd")</f>
        <v>03-11</v>
      </c>
      <c r="H3663" s="36" t="b" cm="1">
        <f t="array" ref="H3663">OR(WEEKDAY(UsageTable[[#This Row],[Time]])={1,7},NOT(ISERROR(VLOOKUP(DATE(YEAR(UsageTable[[#This Row],[Time]]),MONTH(UsageTable[[#This Row],[Time]]),DAY(UsageTable[[#This Row],[Time]])),Holidays[Date],1,FALSE()))))</f>
        <v>0</v>
      </c>
      <c r="I36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1.57</v>
      </c>
    </row>
    <row r="3664" spans="2:11" x14ac:dyDescent="0.3">
      <c r="B3664" s="14">
        <v>44266</v>
      </c>
      <c r="C3664" s="61">
        <v>44266.416666666664</v>
      </c>
      <c r="D3664" s="17">
        <v>0.64</v>
      </c>
      <c r="E3664" s="15"/>
      <c r="F3664" s="15"/>
      <c r="G3664" s="36" t="str">
        <f>TEXT(UsageTable[[#This Row],[Time]],"mm-dd")</f>
        <v>03-11</v>
      </c>
      <c r="H3664" s="36" t="b" cm="1">
        <f t="array" ref="H3664">OR(WEEKDAY(UsageTable[[#This Row],[Time]])={1,7},NOT(ISERROR(VLOOKUP(DATE(YEAR(UsageTable[[#This Row],[Time]]),MONTH(UsageTable[[#This Row],[Time]]),DAY(UsageTable[[#This Row],[Time]])),Holidays[Date],1,FALSE()))))</f>
        <v>0</v>
      </c>
      <c r="I36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0.64</v>
      </c>
    </row>
    <row r="3665" spans="2:11" x14ac:dyDescent="0.3">
      <c r="B3665" s="14">
        <v>44266</v>
      </c>
      <c r="C3665" s="61">
        <v>44266.458333333336</v>
      </c>
      <c r="D3665" s="17">
        <v>1.02</v>
      </c>
      <c r="E3665" s="15"/>
      <c r="F3665" s="15"/>
      <c r="G3665" s="36" t="str">
        <f>TEXT(UsageTable[[#This Row],[Time]],"mm-dd")</f>
        <v>03-11</v>
      </c>
      <c r="H3665" s="36" t="b" cm="1">
        <f t="array" ref="H3665">OR(WEEKDAY(UsageTable[[#This Row],[Time]])={1,7},NOT(ISERROR(VLOOKUP(DATE(YEAR(UsageTable[[#This Row],[Time]]),MONTH(UsageTable[[#This Row],[Time]]),DAY(UsageTable[[#This Row],[Time]])),Holidays[Date],1,FALSE()))))</f>
        <v>0</v>
      </c>
      <c r="I36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1.02</v>
      </c>
      <c r="K36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6" spans="2:11" x14ac:dyDescent="0.3">
      <c r="B3666" s="14">
        <v>44266</v>
      </c>
      <c r="C3666" s="61">
        <v>44266.5</v>
      </c>
      <c r="D3666" s="17">
        <v>1.07</v>
      </c>
      <c r="E3666" s="15"/>
      <c r="F3666" s="15"/>
      <c r="G3666" s="36" t="str">
        <f>TEXT(UsageTable[[#This Row],[Time]],"mm-dd")</f>
        <v>03-11</v>
      </c>
      <c r="H3666" s="36" t="b" cm="1">
        <f t="array" ref="H3666">OR(WEEKDAY(UsageTable[[#This Row],[Time]])={1,7},NOT(ISERROR(VLOOKUP(DATE(YEAR(UsageTable[[#This Row],[Time]]),MONTH(UsageTable[[#This Row],[Time]]),DAY(UsageTable[[#This Row],[Time]])),Holidays[Date],1,FALSE()))))</f>
        <v>0</v>
      </c>
      <c r="I36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1.07</v>
      </c>
      <c r="K36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7" spans="2:11" x14ac:dyDescent="0.3">
      <c r="B3667" s="14">
        <v>44266</v>
      </c>
      <c r="C3667" s="61">
        <v>44266.541666666664</v>
      </c>
      <c r="D3667" s="17">
        <v>0.91</v>
      </c>
      <c r="E3667" s="15"/>
      <c r="F3667" s="15"/>
      <c r="G3667" s="36" t="str">
        <f>TEXT(UsageTable[[#This Row],[Time]],"mm-dd")</f>
        <v>03-11</v>
      </c>
      <c r="H3667" s="36" t="b" cm="1">
        <f t="array" ref="H3667">OR(WEEKDAY(UsageTable[[#This Row],[Time]])={1,7},NOT(ISERROR(VLOOKUP(DATE(YEAR(UsageTable[[#This Row],[Time]]),MONTH(UsageTable[[#This Row],[Time]]),DAY(UsageTable[[#This Row],[Time]])),Holidays[Date],1,FALSE()))))</f>
        <v>0</v>
      </c>
      <c r="I36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0.91</v>
      </c>
      <c r="K36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8" spans="2:11" x14ac:dyDescent="0.3">
      <c r="B3668" s="14">
        <v>44266</v>
      </c>
      <c r="C3668" s="61">
        <v>44266.583333333336</v>
      </c>
      <c r="D3668" s="17">
        <v>0.38</v>
      </c>
      <c r="E3668" s="15"/>
      <c r="F3668" s="15"/>
      <c r="G3668" s="36" t="str">
        <f>TEXT(UsageTable[[#This Row],[Time]],"mm-dd")</f>
        <v>03-11</v>
      </c>
      <c r="H3668" s="36" t="b" cm="1">
        <f t="array" ref="H3668">OR(WEEKDAY(UsageTable[[#This Row],[Time]])={1,7},NOT(ISERROR(VLOOKUP(DATE(YEAR(UsageTable[[#This Row],[Time]]),MONTH(UsageTable[[#This Row],[Time]]),DAY(UsageTable[[#This Row],[Time]])),Holidays[Date],1,FALSE()))))</f>
        <v>0</v>
      </c>
      <c r="I36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0.38</v>
      </c>
      <c r="K36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69" spans="2:11" x14ac:dyDescent="0.3">
      <c r="B3669" s="14">
        <v>44266</v>
      </c>
      <c r="C3669" s="61">
        <v>44266.625</v>
      </c>
      <c r="D3669" s="17">
        <v>1</v>
      </c>
      <c r="E3669" s="15"/>
      <c r="F3669" s="15"/>
      <c r="G3669" s="36" t="str">
        <f>TEXT(UsageTable[[#This Row],[Time]],"mm-dd")</f>
        <v>03-11</v>
      </c>
      <c r="H3669" s="36" t="b" cm="1">
        <f t="array" ref="H3669">OR(WEEKDAY(UsageTable[[#This Row],[Time]])={1,7},NOT(ISERROR(VLOOKUP(DATE(YEAR(UsageTable[[#This Row],[Time]]),MONTH(UsageTable[[#This Row],[Time]]),DAY(UsageTable[[#This Row],[Time]])),Holidays[Date],1,FALSE()))))</f>
        <v>0</v>
      </c>
      <c r="I36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36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0" spans="2:11" x14ac:dyDescent="0.3">
      <c r="B3670" s="14">
        <v>44266</v>
      </c>
      <c r="C3670" s="61">
        <v>44266.666666666664</v>
      </c>
      <c r="D3670" s="17">
        <v>0.39</v>
      </c>
      <c r="E3670" s="15"/>
      <c r="F3670" s="15"/>
      <c r="G3670" s="36" t="str">
        <f>TEXT(UsageTable[[#This Row],[Time]],"mm-dd")</f>
        <v>03-11</v>
      </c>
      <c r="H3670" s="36" t="b" cm="1">
        <f t="array" ref="H3670">OR(WEEKDAY(UsageTable[[#This Row],[Time]])={1,7},NOT(ISERROR(VLOOKUP(DATE(YEAR(UsageTable[[#This Row],[Time]]),MONTH(UsageTable[[#This Row],[Time]]),DAY(UsageTable[[#This Row],[Time]])),Holidays[Date],1,FALSE()))))</f>
        <v>0</v>
      </c>
      <c r="I36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0.39</v>
      </c>
      <c r="K36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1" spans="2:11" x14ac:dyDescent="0.3">
      <c r="B3671" s="14">
        <v>44266</v>
      </c>
      <c r="C3671" s="61">
        <v>44266.708333333336</v>
      </c>
      <c r="D3671" s="17">
        <v>1.27</v>
      </c>
      <c r="E3671" s="15"/>
      <c r="F3671" s="15"/>
      <c r="G3671" s="36" t="str">
        <f>TEXT(UsageTable[[#This Row],[Time]],"mm-dd")</f>
        <v>03-11</v>
      </c>
      <c r="H3671" s="36" t="b" cm="1">
        <f t="array" ref="H3671">OR(WEEKDAY(UsageTable[[#This Row],[Time]])={1,7},NOT(ISERROR(VLOOKUP(DATE(YEAR(UsageTable[[#This Row],[Time]]),MONTH(UsageTable[[#This Row],[Time]]),DAY(UsageTable[[#This Row],[Time]])),Holidays[Date],1,FALSE()))))</f>
        <v>0</v>
      </c>
      <c r="I36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1.27</v>
      </c>
    </row>
    <row r="3672" spans="2:11" x14ac:dyDescent="0.3">
      <c r="B3672" s="14">
        <v>44266</v>
      </c>
      <c r="C3672" s="61">
        <v>44266.75</v>
      </c>
      <c r="D3672" s="17">
        <v>2</v>
      </c>
      <c r="E3672" s="15"/>
      <c r="F3672" s="15"/>
      <c r="G3672" s="36" t="str">
        <f>TEXT(UsageTable[[#This Row],[Time]],"mm-dd")</f>
        <v>03-11</v>
      </c>
      <c r="H3672" s="36" t="b" cm="1">
        <f t="array" ref="H3672">OR(WEEKDAY(UsageTable[[#This Row],[Time]])={1,7},NOT(ISERROR(VLOOKUP(DATE(YEAR(UsageTable[[#This Row],[Time]]),MONTH(UsageTable[[#This Row],[Time]]),DAY(UsageTable[[#This Row],[Time]])),Holidays[Date],1,FALSE()))))</f>
        <v>0</v>
      </c>
      <c r="I36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3673" spans="2:11" x14ac:dyDescent="0.3">
      <c r="B3673" s="14">
        <v>44266</v>
      </c>
      <c r="C3673" s="61">
        <v>44266.791666666664</v>
      </c>
      <c r="D3673" s="17">
        <v>1.49</v>
      </c>
      <c r="E3673" s="15"/>
      <c r="F3673" s="15"/>
      <c r="G3673" s="36" t="str">
        <f>TEXT(UsageTable[[#This Row],[Time]],"mm-dd")</f>
        <v>03-11</v>
      </c>
      <c r="H3673" s="36" t="b" cm="1">
        <f t="array" ref="H3673">OR(WEEKDAY(UsageTable[[#This Row],[Time]])={1,7},NOT(ISERROR(VLOOKUP(DATE(YEAR(UsageTable[[#This Row],[Time]]),MONTH(UsageTable[[#This Row],[Time]]),DAY(UsageTable[[#This Row],[Time]])),Holidays[Date],1,FALSE()))))</f>
        <v>0</v>
      </c>
      <c r="I36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1.49</v>
      </c>
      <c r="J36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4" spans="2:11" x14ac:dyDescent="0.3">
      <c r="B3674" s="14">
        <v>44266</v>
      </c>
      <c r="C3674" s="61">
        <v>44266.833333333336</v>
      </c>
      <c r="D3674" s="17">
        <v>1.71</v>
      </c>
      <c r="E3674" s="15"/>
      <c r="F3674" s="15"/>
      <c r="G3674" s="36" t="str">
        <f>TEXT(UsageTable[[#This Row],[Time]],"mm-dd")</f>
        <v>03-11</v>
      </c>
      <c r="H3674" s="36" t="b" cm="1">
        <f t="array" ref="H3674">OR(WEEKDAY(UsageTable[[#This Row],[Time]])={1,7},NOT(ISERROR(VLOOKUP(DATE(YEAR(UsageTable[[#This Row],[Time]]),MONTH(UsageTable[[#This Row],[Time]]),DAY(UsageTable[[#This Row],[Time]])),Holidays[Date],1,FALSE()))))</f>
        <v>0</v>
      </c>
      <c r="I36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1.71</v>
      </c>
      <c r="J36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5" spans="2:11" x14ac:dyDescent="0.3">
      <c r="B3675" s="14">
        <v>44266</v>
      </c>
      <c r="C3675" s="61">
        <v>44266.875</v>
      </c>
      <c r="D3675" s="17">
        <v>0.95</v>
      </c>
      <c r="E3675" s="15"/>
      <c r="F3675" s="15"/>
      <c r="G3675" s="36" t="str">
        <f>TEXT(UsageTable[[#This Row],[Time]],"mm-dd")</f>
        <v>03-11</v>
      </c>
      <c r="H3675" s="36" t="b" cm="1">
        <f t="array" ref="H3675">OR(WEEKDAY(UsageTable[[#This Row],[Time]])={1,7},NOT(ISERROR(VLOOKUP(DATE(YEAR(UsageTable[[#This Row],[Time]]),MONTH(UsageTable[[#This Row],[Time]]),DAY(UsageTable[[#This Row],[Time]])),Holidays[Date],1,FALSE()))))</f>
        <v>0</v>
      </c>
      <c r="I36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6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6" spans="2:11" x14ac:dyDescent="0.3">
      <c r="B3676" s="14">
        <v>44266</v>
      </c>
      <c r="C3676" s="61">
        <v>44266.916666666664</v>
      </c>
      <c r="D3676" s="17">
        <v>4.84</v>
      </c>
      <c r="E3676" s="15"/>
      <c r="F3676" s="15"/>
      <c r="G3676" s="36" t="str">
        <f>TEXT(UsageTable[[#This Row],[Time]],"mm-dd")</f>
        <v>03-11</v>
      </c>
      <c r="H3676" s="36" t="b" cm="1">
        <f t="array" ref="H3676">OR(WEEKDAY(UsageTable[[#This Row],[Time]])={1,7},NOT(ISERROR(VLOOKUP(DATE(YEAR(UsageTable[[#This Row],[Time]]),MONTH(UsageTable[[#This Row],[Time]]),DAY(UsageTable[[#This Row],[Time]])),Holidays[Date],1,FALSE()))))</f>
        <v>0</v>
      </c>
      <c r="I36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4.84</v>
      </c>
      <c r="J36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7" spans="2:11" x14ac:dyDescent="0.3">
      <c r="B3677" s="14">
        <v>44266</v>
      </c>
      <c r="C3677" s="61">
        <v>44266.958333333336</v>
      </c>
      <c r="D3677" s="17">
        <v>4.6100000000000003</v>
      </c>
      <c r="E3677" s="15"/>
      <c r="F3677" s="15"/>
      <c r="G3677" s="36" t="str">
        <f>TEXT(UsageTable[[#This Row],[Time]],"mm-dd")</f>
        <v>03-11</v>
      </c>
      <c r="H3677" s="36" t="b" cm="1">
        <f t="array" ref="H3677">OR(WEEKDAY(UsageTable[[#This Row],[Time]])={1,7},NOT(ISERROR(VLOOKUP(DATE(YEAR(UsageTable[[#This Row],[Time]]),MONTH(UsageTable[[#This Row],[Time]]),DAY(UsageTable[[#This Row],[Time]])),Holidays[Date],1,FALSE()))))</f>
        <v>0</v>
      </c>
      <c r="I36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4.6100000000000003</v>
      </c>
      <c r="J36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8" spans="2:11" x14ac:dyDescent="0.3">
      <c r="B3678" s="14">
        <v>44267</v>
      </c>
      <c r="C3678" s="61">
        <v>44267</v>
      </c>
      <c r="D3678" s="17">
        <v>1.1200000000000001</v>
      </c>
      <c r="E3678" s="15"/>
      <c r="F3678" s="15"/>
      <c r="G3678" s="36" t="str">
        <f>TEXT(UsageTable[[#This Row],[Time]],"mm-dd")</f>
        <v>03-12</v>
      </c>
      <c r="H3678" s="36" t="b" cm="1">
        <f t="array" ref="H3678">OR(WEEKDAY(UsageTable[[#This Row],[Time]])={1,7},NOT(ISERROR(VLOOKUP(DATE(YEAR(UsageTable[[#This Row],[Time]]),MONTH(UsageTable[[#This Row],[Time]]),DAY(UsageTable[[#This Row],[Time]])),Holidays[Date],1,FALSE()))))</f>
        <v>0</v>
      </c>
      <c r="I36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36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79" spans="2:11" x14ac:dyDescent="0.3">
      <c r="B3679" s="14">
        <v>44267</v>
      </c>
      <c r="C3679" s="61">
        <v>44267.041666666664</v>
      </c>
      <c r="D3679" s="17">
        <v>0.38</v>
      </c>
      <c r="E3679" s="15"/>
      <c r="F3679" s="15"/>
      <c r="G3679" s="36" t="str">
        <f>TEXT(UsageTable[[#This Row],[Time]],"mm-dd")</f>
        <v>03-12</v>
      </c>
      <c r="H3679" s="36" t="b" cm="1">
        <f t="array" ref="H3679">OR(WEEKDAY(UsageTable[[#This Row],[Time]])={1,7},NOT(ISERROR(VLOOKUP(DATE(YEAR(UsageTable[[#This Row],[Time]]),MONTH(UsageTable[[#This Row],[Time]]),DAY(UsageTable[[#This Row],[Time]])),Holidays[Date],1,FALSE()))))</f>
        <v>0</v>
      </c>
      <c r="I36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6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0" spans="2:11" x14ac:dyDescent="0.3">
      <c r="B3680" s="14">
        <v>44267</v>
      </c>
      <c r="C3680" s="61">
        <v>44267.083333333336</v>
      </c>
      <c r="D3680" s="17">
        <v>0.68</v>
      </c>
      <c r="E3680" s="15"/>
      <c r="F3680" s="15"/>
      <c r="G3680" s="36" t="str">
        <f>TEXT(UsageTable[[#This Row],[Time]],"mm-dd")</f>
        <v>03-12</v>
      </c>
      <c r="H3680" s="36" t="b" cm="1">
        <f t="array" ref="H3680">OR(WEEKDAY(UsageTable[[#This Row],[Time]])={1,7},NOT(ISERROR(VLOOKUP(DATE(YEAR(UsageTable[[#This Row],[Time]]),MONTH(UsageTable[[#This Row],[Time]]),DAY(UsageTable[[#This Row],[Time]])),Holidays[Date],1,FALSE()))))</f>
        <v>0</v>
      </c>
      <c r="I36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36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1" spans="2:11" x14ac:dyDescent="0.3">
      <c r="B3681" s="14">
        <v>44267</v>
      </c>
      <c r="C3681" s="61">
        <v>44267.125</v>
      </c>
      <c r="D3681" s="17">
        <v>0.59</v>
      </c>
      <c r="E3681" s="15"/>
      <c r="F3681" s="15"/>
      <c r="G3681" s="36" t="str">
        <f>TEXT(UsageTable[[#This Row],[Time]],"mm-dd")</f>
        <v>03-12</v>
      </c>
      <c r="H3681" s="36" t="b" cm="1">
        <f t="array" ref="H3681">OR(WEEKDAY(UsageTable[[#This Row],[Time]])={1,7},NOT(ISERROR(VLOOKUP(DATE(YEAR(UsageTable[[#This Row],[Time]]),MONTH(UsageTable[[#This Row],[Time]]),DAY(UsageTable[[#This Row],[Time]])),Holidays[Date],1,FALSE()))))</f>
        <v>0</v>
      </c>
      <c r="I36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36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2" spans="2:11" x14ac:dyDescent="0.3">
      <c r="B3682" s="14">
        <v>44267</v>
      </c>
      <c r="C3682" s="61">
        <v>44267.166666666664</v>
      </c>
      <c r="D3682" s="17">
        <v>0.33</v>
      </c>
      <c r="E3682" s="15"/>
      <c r="F3682" s="15"/>
      <c r="G3682" s="36" t="str">
        <f>TEXT(UsageTable[[#This Row],[Time]],"mm-dd")</f>
        <v>03-12</v>
      </c>
      <c r="H3682" s="36" t="b" cm="1">
        <f t="array" ref="H3682">OR(WEEKDAY(UsageTable[[#This Row],[Time]])={1,7},NOT(ISERROR(VLOOKUP(DATE(YEAR(UsageTable[[#This Row],[Time]]),MONTH(UsageTable[[#This Row],[Time]]),DAY(UsageTable[[#This Row],[Time]])),Holidays[Date],1,FALSE()))))</f>
        <v>0</v>
      </c>
      <c r="I36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6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3" spans="2:11" x14ac:dyDescent="0.3">
      <c r="B3683" s="14">
        <v>44267</v>
      </c>
      <c r="C3683" s="61">
        <v>44267.208333333336</v>
      </c>
      <c r="D3683" s="17">
        <v>0.37</v>
      </c>
      <c r="E3683" s="15"/>
      <c r="F3683" s="15"/>
      <c r="G3683" s="36" t="str">
        <f>TEXT(UsageTable[[#This Row],[Time]],"mm-dd")</f>
        <v>03-12</v>
      </c>
      <c r="H3683" s="36" t="b" cm="1">
        <f t="array" ref="H3683">OR(WEEKDAY(UsageTable[[#This Row],[Time]])={1,7},NOT(ISERROR(VLOOKUP(DATE(YEAR(UsageTable[[#This Row],[Time]]),MONTH(UsageTable[[#This Row],[Time]]),DAY(UsageTable[[#This Row],[Time]])),Holidays[Date],1,FALSE()))))</f>
        <v>0</v>
      </c>
      <c r="I36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6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4" spans="2:11" x14ac:dyDescent="0.3">
      <c r="B3684" s="14">
        <v>44267</v>
      </c>
      <c r="C3684" s="61">
        <v>44267.25</v>
      </c>
      <c r="D3684" s="17">
        <v>2.06</v>
      </c>
      <c r="E3684" s="15"/>
      <c r="F3684" s="15"/>
      <c r="G3684" s="36" t="str">
        <f>TEXT(UsageTable[[#This Row],[Time]],"mm-dd")</f>
        <v>03-12</v>
      </c>
      <c r="H3684" s="36" t="b" cm="1">
        <f t="array" ref="H3684">OR(WEEKDAY(UsageTable[[#This Row],[Time]])={1,7},NOT(ISERROR(VLOOKUP(DATE(YEAR(UsageTable[[#This Row],[Time]]),MONTH(UsageTable[[#This Row],[Time]]),DAY(UsageTable[[#This Row],[Time]])),Holidays[Date],1,FALSE()))))</f>
        <v>0</v>
      </c>
      <c r="I36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2.06</v>
      </c>
      <c r="J36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85" spans="2:11" x14ac:dyDescent="0.3">
      <c r="B3685" s="14">
        <v>44267</v>
      </c>
      <c r="C3685" s="61">
        <v>44267.291666666664</v>
      </c>
      <c r="D3685" s="17">
        <v>1.28</v>
      </c>
      <c r="E3685" s="15"/>
      <c r="F3685" s="15"/>
      <c r="G3685" s="36" t="str">
        <f>TEXT(UsageTable[[#This Row],[Time]],"mm-dd")</f>
        <v>03-12</v>
      </c>
      <c r="H3685" s="36" t="b" cm="1">
        <f t="array" ref="H3685">OR(WEEKDAY(UsageTable[[#This Row],[Time]])={1,7},NOT(ISERROR(VLOOKUP(DATE(YEAR(UsageTable[[#This Row],[Time]]),MONTH(UsageTable[[#This Row],[Time]]),DAY(UsageTable[[#This Row],[Time]])),Holidays[Date],1,FALSE()))))</f>
        <v>0</v>
      </c>
      <c r="I36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1.28</v>
      </c>
    </row>
    <row r="3686" spans="2:11" x14ac:dyDescent="0.3">
      <c r="B3686" s="14">
        <v>44267</v>
      </c>
      <c r="C3686" s="61">
        <v>44267.333333333336</v>
      </c>
      <c r="D3686" s="17">
        <v>2.75</v>
      </c>
      <c r="E3686" s="15"/>
      <c r="F3686" s="15"/>
      <c r="G3686" s="36" t="str">
        <f>TEXT(UsageTable[[#This Row],[Time]],"mm-dd")</f>
        <v>03-12</v>
      </c>
      <c r="H3686" s="36" t="b" cm="1">
        <f t="array" ref="H3686">OR(WEEKDAY(UsageTable[[#This Row],[Time]])={1,7},NOT(ISERROR(VLOOKUP(DATE(YEAR(UsageTable[[#This Row],[Time]]),MONTH(UsageTable[[#This Row],[Time]]),DAY(UsageTable[[#This Row],[Time]])),Holidays[Date],1,FALSE()))))</f>
        <v>0</v>
      </c>
      <c r="I36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2.75</v>
      </c>
    </row>
    <row r="3687" spans="2:11" x14ac:dyDescent="0.3">
      <c r="B3687" s="14">
        <v>44267</v>
      </c>
      <c r="C3687" s="61">
        <v>44267.375</v>
      </c>
      <c r="D3687" s="17">
        <v>4.92</v>
      </c>
      <c r="E3687" s="15"/>
      <c r="F3687" s="15"/>
      <c r="G3687" s="36" t="str">
        <f>TEXT(UsageTable[[#This Row],[Time]],"mm-dd")</f>
        <v>03-12</v>
      </c>
      <c r="H3687" s="36" t="b" cm="1">
        <f t="array" ref="H3687">OR(WEEKDAY(UsageTable[[#This Row],[Time]])={1,7},NOT(ISERROR(VLOOKUP(DATE(YEAR(UsageTable[[#This Row],[Time]]),MONTH(UsageTable[[#This Row],[Time]]),DAY(UsageTable[[#This Row],[Time]])),Holidays[Date],1,FALSE()))))</f>
        <v>0</v>
      </c>
      <c r="I36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4.92</v>
      </c>
    </row>
    <row r="3688" spans="2:11" x14ac:dyDescent="0.3">
      <c r="B3688" s="14">
        <v>44267</v>
      </c>
      <c r="C3688" s="61">
        <v>44267.416666666664</v>
      </c>
      <c r="D3688" s="17">
        <v>1.38</v>
      </c>
      <c r="E3688" s="15"/>
      <c r="F3688" s="15"/>
      <c r="G3688" s="36" t="str">
        <f>TEXT(UsageTable[[#This Row],[Time]],"mm-dd")</f>
        <v>03-12</v>
      </c>
      <c r="H3688" s="36" t="b" cm="1">
        <f t="array" ref="H3688">OR(WEEKDAY(UsageTable[[#This Row],[Time]])={1,7},NOT(ISERROR(VLOOKUP(DATE(YEAR(UsageTable[[#This Row],[Time]]),MONTH(UsageTable[[#This Row],[Time]]),DAY(UsageTable[[#This Row],[Time]])),Holidays[Date],1,FALSE()))))</f>
        <v>0</v>
      </c>
      <c r="I36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1.38</v>
      </c>
    </row>
    <row r="3689" spans="2:11" x14ac:dyDescent="0.3">
      <c r="B3689" s="14">
        <v>44267</v>
      </c>
      <c r="C3689" s="61">
        <v>44267.458333333336</v>
      </c>
      <c r="D3689" s="17">
        <v>2.78</v>
      </c>
      <c r="E3689" s="15"/>
      <c r="F3689" s="15"/>
      <c r="G3689" s="36" t="str">
        <f>TEXT(UsageTable[[#This Row],[Time]],"mm-dd")</f>
        <v>03-12</v>
      </c>
      <c r="H3689" s="36" t="b" cm="1">
        <f t="array" ref="H3689">OR(WEEKDAY(UsageTable[[#This Row],[Time]])={1,7},NOT(ISERROR(VLOOKUP(DATE(YEAR(UsageTable[[#This Row],[Time]]),MONTH(UsageTable[[#This Row],[Time]]),DAY(UsageTable[[#This Row],[Time]])),Holidays[Date],1,FALSE()))))</f>
        <v>0</v>
      </c>
      <c r="I36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2.78</v>
      </c>
      <c r="K36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0" spans="2:11" x14ac:dyDescent="0.3">
      <c r="B3690" s="14">
        <v>44267</v>
      </c>
      <c r="C3690" s="61">
        <v>44267.5</v>
      </c>
      <c r="D3690" s="17">
        <v>2.38</v>
      </c>
      <c r="E3690" s="15"/>
      <c r="F3690" s="15"/>
      <c r="G3690" s="36" t="str">
        <f>TEXT(UsageTable[[#This Row],[Time]],"mm-dd")</f>
        <v>03-12</v>
      </c>
      <c r="H3690" s="36" t="b" cm="1">
        <f t="array" ref="H3690">OR(WEEKDAY(UsageTable[[#This Row],[Time]])={1,7},NOT(ISERROR(VLOOKUP(DATE(YEAR(UsageTable[[#This Row],[Time]]),MONTH(UsageTable[[#This Row],[Time]]),DAY(UsageTable[[#This Row],[Time]])),Holidays[Date],1,FALSE()))))</f>
        <v>0</v>
      </c>
      <c r="I36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2.38</v>
      </c>
      <c r="K36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1" spans="2:11" x14ac:dyDescent="0.3">
      <c r="B3691" s="14">
        <v>44267</v>
      </c>
      <c r="C3691" s="61">
        <v>44267.541666666664</v>
      </c>
      <c r="D3691" s="17">
        <v>1.08</v>
      </c>
      <c r="E3691" s="15"/>
      <c r="F3691" s="15"/>
      <c r="G3691" s="36" t="str">
        <f>TEXT(UsageTable[[#This Row],[Time]],"mm-dd")</f>
        <v>03-12</v>
      </c>
      <c r="H3691" s="36" t="b" cm="1">
        <f t="array" ref="H3691">OR(WEEKDAY(UsageTable[[#This Row],[Time]])={1,7},NOT(ISERROR(VLOOKUP(DATE(YEAR(UsageTable[[#This Row],[Time]]),MONTH(UsageTable[[#This Row],[Time]]),DAY(UsageTable[[#This Row],[Time]])),Holidays[Date],1,FALSE()))))</f>
        <v>0</v>
      </c>
      <c r="I36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1.08</v>
      </c>
      <c r="K36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2" spans="2:11" x14ac:dyDescent="0.3">
      <c r="B3692" s="14">
        <v>44267</v>
      </c>
      <c r="C3692" s="61">
        <v>44267.583333333336</v>
      </c>
      <c r="D3692" s="17">
        <v>5.72</v>
      </c>
      <c r="E3692" s="15"/>
      <c r="F3692" s="15"/>
      <c r="G3692" s="36" t="str">
        <f>TEXT(UsageTable[[#This Row],[Time]],"mm-dd")</f>
        <v>03-12</v>
      </c>
      <c r="H3692" s="36" t="b" cm="1">
        <f t="array" ref="H3692">OR(WEEKDAY(UsageTable[[#This Row],[Time]])={1,7},NOT(ISERROR(VLOOKUP(DATE(YEAR(UsageTable[[#This Row],[Time]]),MONTH(UsageTable[[#This Row],[Time]]),DAY(UsageTable[[#This Row],[Time]])),Holidays[Date],1,FALSE()))))</f>
        <v>0</v>
      </c>
      <c r="I36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5.72</v>
      </c>
      <c r="K36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3" spans="2:11" x14ac:dyDescent="0.3">
      <c r="B3693" s="14">
        <v>44267</v>
      </c>
      <c r="C3693" s="61">
        <v>44267.625</v>
      </c>
      <c r="D3693" s="17">
        <v>2.06</v>
      </c>
      <c r="E3693" s="15"/>
      <c r="F3693" s="15"/>
      <c r="G3693" s="36" t="str">
        <f>TEXT(UsageTable[[#This Row],[Time]],"mm-dd")</f>
        <v>03-12</v>
      </c>
      <c r="H3693" s="36" t="b" cm="1">
        <f t="array" ref="H3693">OR(WEEKDAY(UsageTable[[#This Row],[Time]])={1,7},NOT(ISERROR(VLOOKUP(DATE(YEAR(UsageTable[[#This Row],[Time]]),MONTH(UsageTable[[#This Row],[Time]]),DAY(UsageTable[[#This Row],[Time]])),Holidays[Date],1,FALSE()))))</f>
        <v>0</v>
      </c>
      <c r="I36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v>
      </c>
      <c r="K36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4" spans="2:11" x14ac:dyDescent="0.3">
      <c r="B3694" s="14">
        <v>44267</v>
      </c>
      <c r="C3694" s="61">
        <v>44267.666666666664</v>
      </c>
      <c r="D3694" s="17">
        <v>1.8</v>
      </c>
      <c r="E3694" s="15"/>
      <c r="F3694" s="15"/>
      <c r="G3694" s="36" t="str">
        <f>TEXT(UsageTable[[#This Row],[Time]],"mm-dd")</f>
        <v>03-12</v>
      </c>
      <c r="H3694" s="36" t="b" cm="1">
        <f t="array" ref="H3694">OR(WEEKDAY(UsageTable[[#This Row],[Time]])={1,7},NOT(ISERROR(VLOOKUP(DATE(YEAR(UsageTable[[#This Row],[Time]]),MONTH(UsageTable[[#This Row],[Time]]),DAY(UsageTable[[#This Row],[Time]])),Holidays[Date],1,FALSE()))))</f>
        <v>0</v>
      </c>
      <c r="I36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v>
      </c>
      <c r="K36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5" spans="2:11" x14ac:dyDescent="0.3">
      <c r="B3695" s="14">
        <v>44267</v>
      </c>
      <c r="C3695" s="61">
        <v>44267.708333333336</v>
      </c>
      <c r="D3695" s="17">
        <v>1.84</v>
      </c>
      <c r="E3695" s="15"/>
      <c r="F3695" s="15"/>
      <c r="G3695" s="36" t="str">
        <f>TEXT(UsageTable[[#This Row],[Time]],"mm-dd")</f>
        <v>03-12</v>
      </c>
      <c r="H3695" s="36" t="b" cm="1">
        <f t="array" ref="H3695">OR(WEEKDAY(UsageTable[[#This Row],[Time]])={1,7},NOT(ISERROR(VLOOKUP(DATE(YEAR(UsageTable[[#This Row],[Time]]),MONTH(UsageTable[[#This Row],[Time]]),DAY(UsageTable[[#This Row],[Time]])),Holidays[Date],1,FALSE()))))</f>
        <v>0</v>
      </c>
      <c r="I36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1.84</v>
      </c>
    </row>
    <row r="3696" spans="2:11" x14ac:dyDescent="0.3">
      <c r="B3696" s="14">
        <v>44267</v>
      </c>
      <c r="C3696" s="61">
        <v>44267.75</v>
      </c>
      <c r="D3696" s="17">
        <v>2.15</v>
      </c>
      <c r="E3696" s="15"/>
      <c r="F3696" s="15"/>
      <c r="G3696" s="36" t="str">
        <f>TEXT(UsageTable[[#This Row],[Time]],"mm-dd")</f>
        <v>03-12</v>
      </c>
      <c r="H3696" s="36" t="b" cm="1">
        <f t="array" ref="H3696">OR(WEEKDAY(UsageTable[[#This Row],[Time]])={1,7},NOT(ISERROR(VLOOKUP(DATE(YEAR(UsageTable[[#This Row],[Time]]),MONTH(UsageTable[[#This Row],[Time]]),DAY(UsageTable[[#This Row],[Time]])),Holidays[Date],1,FALSE()))))</f>
        <v>0</v>
      </c>
      <c r="I36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6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2.15</v>
      </c>
    </row>
    <row r="3697" spans="2:11" x14ac:dyDescent="0.3">
      <c r="B3697" s="14">
        <v>44267</v>
      </c>
      <c r="C3697" s="61">
        <v>44267.791666666664</v>
      </c>
      <c r="D3697" s="17">
        <v>1.36</v>
      </c>
      <c r="E3697" s="15"/>
      <c r="F3697" s="15"/>
      <c r="G3697" s="36" t="str">
        <f>TEXT(UsageTable[[#This Row],[Time]],"mm-dd")</f>
        <v>03-12</v>
      </c>
      <c r="H3697" s="36" t="b" cm="1">
        <f t="array" ref="H3697">OR(WEEKDAY(UsageTable[[#This Row],[Time]])={1,7},NOT(ISERROR(VLOOKUP(DATE(YEAR(UsageTable[[#This Row],[Time]]),MONTH(UsageTable[[#This Row],[Time]]),DAY(UsageTable[[#This Row],[Time]])),Holidays[Date],1,FALSE()))))</f>
        <v>0</v>
      </c>
      <c r="I36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1.36</v>
      </c>
      <c r="J36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8" spans="2:11" x14ac:dyDescent="0.3">
      <c r="B3698" s="14">
        <v>44267</v>
      </c>
      <c r="C3698" s="61">
        <v>44267.833333333336</v>
      </c>
      <c r="D3698" s="17">
        <v>0.81</v>
      </c>
      <c r="E3698" s="15"/>
      <c r="F3698" s="15"/>
      <c r="G3698" s="36" t="str">
        <f>TEXT(UsageTable[[#This Row],[Time]],"mm-dd")</f>
        <v>03-12</v>
      </c>
      <c r="H3698" s="36" t="b" cm="1">
        <f t="array" ref="H3698">OR(WEEKDAY(UsageTable[[#This Row],[Time]])={1,7},NOT(ISERROR(VLOOKUP(DATE(YEAR(UsageTable[[#This Row],[Time]]),MONTH(UsageTable[[#This Row],[Time]]),DAY(UsageTable[[#This Row],[Time]])),Holidays[Date],1,FALSE()))))</f>
        <v>0</v>
      </c>
      <c r="I36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36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699" spans="2:11" x14ac:dyDescent="0.3">
      <c r="B3699" s="14">
        <v>44267</v>
      </c>
      <c r="C3699" s="61">
        <v>44267.875</v>
      </c>
      <c r="D3699" s="17">
        <v>0.93</v>
      </c>
      <c r="E3699" s="15"/>
      <c r="F3699" s="15"/>
      <c r="G3699" s="36" t="str">
        <f>TEXT(UsageTable[[#This Row],[Time]],"mm-dd")</f>
        <v>03-12</v>
      </c>
      <c r="H3699" s="36" t="b" cm="1">
        <f t="array" ref="H3699">OR(WEEKDAY(UsageTable[[#This Row],[Time]])={1,7},NOT(ISERROR(VLOOKUP(DATE(YEAR(UsageTable[[#This Row],[Time]]),MONTH(UsageTable[[#This Row],[Time]]),DAY(UsageTable[[#This Row],[Time]])),Holidays[Date],1,FALSE()))))</f>
        <v>0</v>
      </c>
      <c r="I36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36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6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0" spans="2:11" x14ac:dyDescent="0.3">
      <c r="B3700" s="14">
        <v>44267</v>
      </c>
      <c r="C3700" s="61">
        <v>44267.916666666664</v>
      </c>
      <c r="D3700" s="17">
        <v>0.81</v>
      </c>
      <c r="E3700" s="15"/>
      <c r="F3700" s="15"/>
      <c r="G3700" s="36" t="str">
        <f>TEXT(UsageTable[[#This Row],[Time]],"mm-dd")</f>
        <v>03-12</v>
      </c>
      <c r="H3700" s="36" t="b" cm="1">
        <f t="array" ref="H3700">OR(WEEKDAY(UsageTable[[#This Row],[Time]])={1,7},NOT(ISERROR(VLOOKUP(DATE(YEAR(UsageTable[[#This Row],[Time]]),MONTH(UsageTable[[#This Row],[Time]]),DAY(UsageTable[[#This Row],[Time]])),Holidays[Date],1,FALSE()))))</f>
        <v>0</v>
      </c>
      <c r="I37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0.81</v>
      </c>
      <c r="J37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1" spans="2:11" x14ac:dyDescent="0.3">
      <c r="B3701" s="14">
        <v>44267</v>
      </c>
      <c r="C3701" s="61">
        <v>44267.958333333336</v>
      </c>
      <c r="D3701" s="17">
        <v>5.0599999999999996</v>
      </c>
      <c r="E3701" s="15"/>
      <c r="F3701" s="15"/>
      <c r="G3701" s="36" t="str">
        <f>TEXT(UsageTable[[#This Row],[Time]],"mm-dd")</f>
        <v>03-12</v>
      </c>
      <c r="H3701" s="36" t="b" cm="1">
        <f t="array" ref="H3701">OR(WEEKDAY(UsageTable[[#This Row],[Time]])={1,7},NOT(ISERROR(VLOOKUP(DATE(YEAR(UsageTable[[#This Row],[Time]]),MONTH(UsageTable[[#This Row],[Time]]),DAY(UsageTable[[#This Row],[Time]])),Holidays[Date],1,FALSE()))))</f>
        <v>0</v>
      </c>
      <c r="I37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5.0599999999999996</v>
      </c>
      <c r="J37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2" spans="2:11" x14ac:dyDescent="0.3">
      <c r="B3702" s="14">
        <v>44268</v>
      </c>
      <c r="C3702" s="61">
        <v>44268</v>
      </c>
      <c r="D3702" s="17">
        <v>4.58</v>
      </c>
      <c r="E3702" s="15"/>
      <c r="F3702" s="15"/>
      <c r="G3702" s="36" t="str">
        <f>TEXT(UsageTable[[#This Row],[Time]],"mm-dd")</f>
        <v>03-13</v>
      </c>
      <c r="H3702" s="36" t="b" cm="1">
        <f t="array" ref="H3702">OR(WEEKDAY(UsageTable[[#This Row],[Time]])={1,7},NOT(ISERROR(VLOOKUP(DATE(YEAR(UsageTable[[#This Row],[Time]]),MONTH(UsageTable[[#This Row],[Time]]),DAY(UsageTable[[#This Row],[Time]])),Holidays[Date],1,FALSE()))))</f>
        <v>1</v>
      </c>
      <c r="I37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4.58</v>
      </c>
      <c r="J37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3" spans="2:11" x14ac:dyDescent="0.3">
      <c r="B3703" s="14">
        <v>44268</v>
      </c>
      <c r="C3703" s="61">
        <v>44268.041666666664</v>
      </c>
      <c r="D3703" s="17">
        <v>0.35</v>
      </c>
      <c r="E3703" s="15"/>
      <c r="F3703" s="15"/>
      <c r="G3703" s="36" t="str">
        <f>TEXT(UsageTable[[#This Row],[Time]],"mm-dd")</f>
        <v>03-13</v>
      </c>
      <c r="H3703" s="36" t="b" cm="1">
        <f t="array" ref="H3703">OR(WEEKDAY(UsageTable[[#This Row],[Time]])={1,7},NOT(ISERROR(VLOOKUP(DATE(YEAR(UsageTable[[#This Row],[Time]]),MONTH(UsageTable[[#This Row],[Time]]),DAY(UsageTable[[#This Row],[Time]])),Holidays[Date],1,FALSE()))))</f>
        <v>1</v>
      </c>
      <c r="I37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7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4" spans="2:11" x14ac:dyDescent="0.3">
      <c r="B3704" s="14">
        <v>44268</v>
      </c>
      <c r="C3704" s="61">
        <v>44268.083333333336</v>
      </c>
      <c r="D3704" s="17">
        <v>1.03</v>
      </c>
      <c r="E3704" s="15"/>
      <c r="F3704" s="15"/>
      <c r="G3704" s="36" t="str">
        <f>TEXT(UsageTable[[#This Row],[Time]],"mm-dd")</f>
        <v>03-13</v>
      </c>
      <c r="H3704" s="36" t="b" cm="1">
        <f t="array" ref="H3704">OR(WEEKDAY(UsageTable[[#This Row],[Time]])={1,7},NOT(ISERROR(VLOOKUP(DATE(YEAR(UsageTable[[#This Row],[Time]]),MONTH(UsageTable[[#This Row],[Time]]),DAY(UsageTable[[#This Row],[Time]])),Holidays[Date],1,FALSE()))))</f>
        <v>1</v>
      </c>
      <c r="I37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7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5" spans="2:11" x14ac:dyDescent="0.3">
      <c r="B3705" s="14">
        <v>44268</v>
      </c>
      <c r="C3705" s="61">
        <v>44268.125</v>
      </c>
      <c r="D3705" s="17">
        <v>0.38</v>
      </c>
      <c r="E3705" s="15"/>
      <c r="F3705" s="15"/>
      <c r="G3705" s="36" t="str">
        <f>TEXT(UsageTable[[#This Row],[Time]],"mm-dd")</f>
        <v>03-13</v>
      </c>
      <c r="H3705" s="36" t="b" cm="1">
        <f t="array" ref="H3705">OR(WEEKDAY(UsageTable[[#This Row],[Time]])={1,7},NOT(ISERROR(VLOOKUP(DATE(YEAR(UsageTable[[#This Row],[Time]]),MONTH(UsageTable[[#This Row],[Time]]),DAY(UsageTable[[#This Row],[Time]])),Holidays[Date],1,FALSE()))))</f>
        <v>1</v>
      </c>
      <c r="I37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7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6" spans="2:11" x14ac:dyDescent="0.3">
      <c r="B3706" s="14">
        <v>44268</v>
      </c>
      <c r="C3706" s="61">
        <v>44268.166666666664</v>
      </c>
      <c r="D3706" s="17">
        <v>0.31</v>
      </c>
      <c r="E3706" s="15"/>
      <c r="F3706" s="15"/>
      <c r="G3706" s="36" t="str">
        <f>TEXT(UsageTable[[#This Row],[Time]],"mm-dd")</f>
        <v>03-13</v>
      </c>
      <c r="H3706" s="36" t="b" cm="1">
        <f t="array" ref="H3706">OR(WEEKDAY(UsageTable[[#This Row],[Time]])={1,7},NOT(ISERROR(VLOOKUP(DATE(YEAR(UsageTable[[#This Row],[Time]]),MONTH(UsageTable[[#This Row],[Time]]),DAY(UsageTable[[#This Row],[Time]])),Holidays[Date],1,FALSE()))))</f>
        <v>1</v>
      </c>
      <c r="I37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7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7" spans="2:11" x14ac:dyDescent="0.3">
      <c r="B3707" s="14">
        <v>44268</v>
      </c>
      <c r="C3707" s="61">
        <v>44268.208333333336</v>
      </c>
      <c r="D3707" s="17">
        <v>0.92</v>
      </c>
      <c r="E3707" s="15"/>
      <c r="F3707" s="15"/>
      <c r="G3707" s="36" t="str">
        <f>TEXT(UsageTable[[#This Row],[Time]],"mm-dd")</f>
        <v>03-13</v>
      </c>
      <c r="H3707" s="36" t="b" cm="1">
        <f t="array" ref="H3707">OR(WEEKDAY(UsageTable[[#This Row],[Time]])={1,7},NOT(ISERROR(VLOOKUP(DATE(YEAR(UsageTable[[#This Row],[Time]]),MONTH(UsageTable[[#This Row],[Time]]),DAY(UsageTable[[#This Row],[Time]])),Holidays[Date],1,FALSE()))))</f>
        <v>1</v>
      </c>
      <c r="I37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37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8" spans="2:11" x14ac:dyDescent="0.3">
      <c r="B3708" s="14">
        <v>44268</v>
      </c>
      <c r="C3708" s="61">
        <v>44268.25</v>
      </c>
      <c r="D3708" s="17">
        <v>0.52</v>
      </c>
      <c r="E3708" s="15"/>
      <c r="F3708" s="15"/>
      <c r="G3708" s="36" t="str">
        <f>TEXT(UsageTable[[#This Row],[Time]],"mm-dd")</f>
        <v>03-13</v>
      </c>
      <c r="H3708" s="36" t="b" cm="1">
        <f t="array" ref="H3708">OR(WEEKDAY(UsageTable[[#This Row],[Time]])={1,7},NOT(ISERROR(VLOOKUP(DATE(YEAR(UsageTable[[#This Row],[Time]]),MONTH(UsageTable[[#This Row],[Time]]),DAY(UsageTable[[#This Row],[Time]])),Holidays[Date],1,FALSE()))))</f>
        <v>1</v>
      </c>
      <c r="I37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0.52</v>
      </c>
      <c r="J37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09" spans="2:11" x14ac:dyDescent="0.3">
      <c r="B3709" s="14">
        <v>44268</v>
      </c>
      <c r="C3709" s="61">
        <v>44268.291666666664</v>
      </c>
      <c r="D3709" s="17">
        <v>1.01</v>
      </c>
      <c r="E3709" s="15"/>
      <c r="F3709" s="15"/>
      <c r="G3709" s="36" t="str">
        <f>TEXT(UsageTable[[#This Row],[Time]],"mm-dd")</f>
        <v>03-13</v>
      </c>
      <c r="H3709" s="36" t="b" cm="1">
        <f t="array" ref="H3709">OR(WEEKDAY(UsageTable[[#This Row],[Time]])={1,7},NOT(ISERROR(VLOOKUP(DATE(YEAR(UsageTable[[#This Row],[Time]]),MONTH(UsageTable[[#This Row],[Time]]),DAY(UsageTable[[#This Row],[Time]])),Holidays[Date],1,FALSE()))))</f>
        <v>1</v>
      </c>
      <c r="I37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1.01</v>
      </c>
      <c r="J37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0" spans="2:11" x14ac:dyDescent="0.3">
      <c r="B3710" s="14">
        <v>44268</v>
      </c>
      <c r="C3710" s="61">
        <v>44268.333333333336</v>
      </c>
      <c r="D3710" s="17">
        <v>2.33</v>
      </c>
      <c r="E3710" s="15"/>
      <c r="F3710" s="15"/>
      <c r="G3710" s="36" t="str">
        <f>TEXT(UsageTable[[#This Row],[Time]],"mm-dd")</f>
        <v>03-13</v>
      </c>
      <c r="H3710" s="36" t="b" cm="1">
        <f t="array" ref="H3710">OR(WEEKDAY(UsageTable[[#This Row],[Time]])={1,7},NOT(ISERROR(VLOOKUP(DATE(YEAR(UsageTable[[#This Row],[Time]]),MONTH(UsageTable[[#This Row],[Time]]),DAY(UsageTable[[#This Row],[Time]])),Holidays[Date],1,FALSE()))))</f>
        <v>1</v>
      </c>
      <c r="I37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2.33</v>
      </c>
      <c r="J37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1" spans="2:11" x14ac:dyDescent="0.3">
      <c r="B3711" s="14">
        <v>44268</v>
      </c>
      <c r="C3711" s="61">
        <v>44268.375</v>
      </c>
      <c r="D3711" s="17">
        <v>1.23</v>
      </c>
      <c r="E3711" s="15"/>
      <c r="F3711" s="15"/>
      <c r="G3711" s="36" t="str">
        <f>TEXT(UsageTable[[#This Row],[Time]],"mm-dd")</f>
        <v>03-13</v>
      </c>
      <c r="H3711" s="36" t="b" cm="1">
        <f t="array" ref="H3711">OR(WEEKDAY(UsageTable[[#This Row],[Time]])={1,7},NOT(ISERROR(VLOOKUP(DATE(YEAR(UsageTable[[#This Row],[Time]]),MONTH(UsageTable[[#This Row],[Time]]),DAY(UsageTable[[#This Row],[Time]])),Holidays[Date],1,FALSE()))))</f>
        <v>1</v>
      </c>
      <c r="I37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1.23</v>
      </c>
      <c r="J37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2" spans="2:11" x14ac:dyDescent="0.3">
      <c r="B3712" s="14">
        <v>44268</v>
      </c>
      <c r="C3712" s="61">
        <v>44268.416666666664</v>
      </c>
      <c r="D3712" s="17">
        <v>1.53</v>
      </c>
      <c r="E3712" s="15"/>
      <c r="F3712" s="15"/>
      <c r="G3712" s="36" t="str">
        <f>TEXT(UsageTable[[#This Row],[Time]],"mm-dd")</f>
        <v>03-13</v>
      </c>
      <c r="H3712" s="36" t="b" cm="1">
        <f t="array" ref="H3712">OR(WEEKDAY(UsageTable[[#This Row],[Time]])={1,7},NOT(ISERROR(VLOOKUP(DATE(YEAR(UsageTable[[#This Row],[Time]]),MONTH(UsageTable[[#This Row],[Time]]),DAY(UsageTable[[#This Row],[Time]])),Holidays[Date],1,FALSE()))))</f>
        <v>1</v>
      </c>
      <c r="I37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1.53</v>
      </c>
      <c r="J37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3" spans="2:11" x14ac:dyDescent="0.3">
      <c r="B3713" s="14">
        <v>44268</v>
      </c>
      <c r="C3713" s="61">
        <v>44268.458333333336</v>
      </c>
      <c r="D3713" s="17">
        <v>0.69</v>
      </c>
      <c r="E3713" s="15"/>
      <c r="F3713" s="15"/>
      <c r="G3713" s="36" t="str">
        <f>TEXT(UsageTable[[#This Row],[Time]],"mm-dd")</f>
        <v>03-13</v>
      </c>
      <c r="H3713" s="36" t="b" cm="1">
        <f t="array" ref="H3713">OR(WEEKDAY(UsageTable[[#This Row],[Time]])={1,7},NOT(ISERROR(VLOOKUP(DATE(YEAR(UsageTable[[#This Row],[Time]]),MONTH(UsageTable[[#This Row],[Time]]),DAY(UsageTable[[#This Row],[Time]])),Holidays[Date],1,FALSE()))))</f>
        <v>1</v>
      </c>
      <c r="I37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37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4" spans="2:11" x14ac:dyDescent="0.3">
      <c r="B3714" s="14">
        <v>44268</v>
      </c>
      <c r="C3714" s="61">
        <v>44268.5</v>
      </c>
      <c r="D3714" s="17">
        <v>1.17</v>
      </c>
      <c r="E3714" s="15"/>
      <c r="F3714" s="15"/>
      <c r="G3714" s="36" t="str">
        <f>TEXT(UsageTable[[#This Row],[Time]],"mm-dd")</f>
        <v>03-13</v>
      </c>
      <c r="H3714" s="36" t="b" cm="1">
        <f t="array" ref="H3714">OR(WEEKDAY(UsageTable[[#This Row],[Time]])={1,7},NOT(ISERROR(VLOOKUP(DATE(YEAR(UsageTable[[#This Row],[Time]]),MONTH(UsageTable[[#This Row],[Time]]),DAY(UsageTable[[#This Row],[Time]])),Holidays[Date],1,FALSE()))))</f>
        <v>1</v>
      </c>
      <c r="I37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1.17</v>
      </c>
      <c r="J37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5" spans="2:11" x14ac:dyDescent="0.3">
      <c r="B3715" s="14">
        <v>44268</v>
      </c>
      <c r="C3715" s="61">
        <v>44268.541666666664</v>
      </c>
      <c r="D3715" s="17">
        <v>1.54</v>
      </c>
      <c r="E3715" s="15"/>
      <c r="F3715" s="15"/>
      <c r="G3715" s="36" t="str">
        <f>TEXT(UsageTable[[#This Row],[Time]],"mm-dd")</f>
        <v>03-13</v>
      </c>
      <c r="H3715" s="36" t="b" cm="1">
        <f t="array" ref="H3715">OR(WEEKDAY(UsageTable[[#This Row],[Time]])={1,7},NOT(ISERROR(VLOOKUP(DATE(YEAR(UsageTable[[#This Row],[Time]]),MONTH(UsageTable[[#This Row],[Time]]),DAY(UsageTable[[#This Row],[Time]])),Holidays[Date],1,FALSE()))))</f>
        <v>1</v>
      </c>
      <c r="I37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1.54</v>
      </c>
      <c r="J37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6" spans="2:11" x14ac:dyDescent="0.3">
      <c r="B3716" s="14">
        <v>44268</v>
      </c>
      <c r="C3716" s="61">
        <v>44268.583333333336</v>
      </c>
      <c r="D3716" s="17">
        <v>0.87</v>
      </c>
      <c r="E3716" s="15"/>
      <c r="F3716" s="15"/>
      <c r="G3716" s="36" t="str">
        <f>TEXT(UsageTable[[#This Row],[Time]],"mm-dd")</f>
        <v>03-13</v>
      </c>
      <c r="H3716" s="36" t="b" cm="1">
        <f t="array" ref="H3716">OR(WEEKDAY(UsageTable[[#This Row],[Time]])={1,7},NOT(ISERROR(VLOOKUP(DATE(YEAR(UsageTable[[#This Row],[Time]]),MONTH(UsageTable[[#This Row],[Time]]),DAY(UsageTable[[#This Row],[Time]])),Holidays[Date],1,FALSE()))))</f>
        <v>1</v>
      </c>
      <c r="I37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37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7" spans="2:11" x14ac:dyDescent="0.3">
      <c r="B3717" s="14">
        <v>44268</v>
      </c>
      <c r="C3717" s="61">
        <v>44268.625</v>
      </c>
      <c r="D3717" s="17">
        <v>0.86</v>
      </c>
      <c r="E3717" s="15"/>
      <c r="F3717" s="15"/>
      <c r="G3717" s="36" t="str">
        <f>TEXT(UsageTable[[#This Row],[Time]],"mm-dd")</f>
        <v>03-13</v>
      </c>
      <c r="H3717" s="36" t="b" cm="1">
        <f t="array" ref="H3717">OR(WEEKDAY(UsageTable[[#This Row],[Time]])={1,7},NOT(ISERROR(VLOOKUP(DATE(YEAR(UsageTable[[#This Row],[Time]]),MONTH(UsageTable[[#This Row],[Time]]),DAY(UsageTable[[#This Row],[Time]])),Holidays[Date],1,FALSE()))))</f>
        <v>1</v>
      </c>
      <c r="I37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37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8" spans="2:11" x14ac:dyDescent="0.3">
      <c r="B3718" s="14">
        <v>44268</v>
      </c>
      <c r="C3718" s="61">
        <v>44268.666666666664</v>
      </c>
      <c r="D3718" s="17">
        <v>0.62</v>
      </c>
      <c r="E3718" s="15"/>
      <c r="F3718" s="15"/>
      <c r="G3718" s="36" t="str">
        <f>TEXT(UsageTable[[#This Row],[Time]],"mm-dd")</f>
        <v>03-13</v>
      </c>
      <c r="H3718" s="36" t="b" cm="1">
        <f t="array" ref="H3718">OR(WEEKDAY(UsageTable[[#This Row],[Time]])={1,7},NOT(ISERROR(VLOOKUP(DATE(YEAR(UsageTable[[#This Row],[Time]]),MONTH(UsageTable[[#This Row],[Time]]),DAY(UsageTable[[#This Row],[Time]])),Holidays[Date],1,FALSE()))))</f>
        <v>1</v>
      </c>
      <c r="I37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37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19" spans="2:11" x14ac:dyDescent="0.3">
      <c r="B3719" s="14">
        <v>44268</v>
      </c>
      <c r="C3719" s="61">
        <v>44268.708333333336</v>
      </c>
      <c r="D3719" s="17">
        <v>1.18</v>
      </c>
      <c r="E3719" s="15"/>
      <c r="F3719" s="15"/>
      <c r="G3719" s="36" t="str">
        <f>TEXT(UsageTable[[#This Row],[Time]],"mm-dd")</f>
        <v>03-13</v>
      </c>
      <c r="H3719" s="36" t="b" cm="1">
        <f t="array" ref="H3719">OR(WEEKDAY(UsageTable[[#This Row],[Time]])={1,7},NOT(ISERROR(VLOOKUP(DATE(YEAR(UsageTable[[#This Row],[Time]]),MONTH(UsageTable[[#This Row],[Time]]),DAY(UsageTable[[#This Row],[Time]])),Holidays[Date],1,FALSE()))))</f>
        <v>1</v>
      </c>
      <c r="I37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37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0" spans="2:11" x14ac:dyDescent="0.3">
      <c r="B3720" s="14">
        <v>44268</v>
      </c>
      <c r="C3720" s="61">
        <v>44268.75</v>
      </c>
      <c r="D3720" s="17">
        <v>1.85</v>
      </c>
      <c r="E3720" s="15"/>
      <c r="F3720" s="15"/>
      <c r="G3720" s="36" t="str">
        <f>TEXT(UsageTable[[#This Row],[Time]],"mm-dd")</f>
        <v>03-13</v>
      </c>
      <c r="H3720" s="36" t="b" cm="1">
        <f t="array" ref="H3720">OR(WEEKDAY(UsageTable[[#This Row],[Time]])={1,7},NOT(ISERROR(VLOOKUP(DATE(YEAR(UsageTable[[#This Row],[Time]]),MONTH(UsageTable[[#This Row],[Time]]),DAY(UsageTable[[#This Row],[Time]])),Holidays[Date],1,FALSE()))))</f>
        <v>1</v>
      </c>
      <c r="I37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37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1" spans="2:11" x14ac:dyDescent="0.3">
      <c r="B3721" s="14">
        <v>44268</v>
      </c>
      <c r="C3721" s="61">
        <v>44268.791666666664</v>
      </c>
      <c r="D3721" s="17">
        <v>1.77</v>
      </c>
      <c r="E3721" s="15"/>
      <c r="F3721" s="15"/>
      <c r="G3721" s="36" t="str">
        <f>TEXT(UsageTable[[#This Row],[Time]],"mm-dd")</f>
        <v>03-13</v>
      </c>
      <c r="H3721" s="36" t="b" cm="1">
        <f t="array" ref="H3721">OR(WEEKDAY(UsageTable[[#This Row],[Time]])={1,7},NOT(ISERROR(VLOOKUP(DATE(YEAR(UsageTable[[#This Row],[Time]]),MONTH(UsageTable[[#This Row],[Time]]),DAY(UsageTable[[#This Row],[Time]])),Holidays[Date],1,FALSE()))))</f>
        <v>1</v>
      </c>
      <c r="I37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7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2" spans="2:11" x14ac:dyDescent="0.3">
      <c r="B3722" s="14">
        <v>44268</v>
      </c>
      <c r="C3722" s="61">
        <v>44268.833333333336</v>
      </c>
      <c r="D3722" s="17">
        <v>1.24</v>
      </c>
      <c r="E3722" s="15"/>
      <c r="F3722" s="15"/>
      <c r="G3722" s="36" t="str">
        <f>TEXT(UsageTable[[#This Row],[Time]],"mm-dd")</f>
        <v>03-13</v>
      </c>
      <c r="H3722" s="36" t="b" cm="1">
        <f t="array" ref="H3722">OR(WEEKDAY(UsageTable[[#This Row],[Time]])={1,7},NOT(ISERROR(VLOOKUP(DATE(YEAR(UsageTable[[#This Row],[Time]]),MONTH(UsageTable[[#This Row],[Time]]),DAY(UsageTable[[#This Row],[Time]])),Holidays[Date],1,FALSE()))))</f>
        <v>1</v>
      </c>
      <c r="I37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1.24</v>
      </c>
      <c r="J37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3" spans="2:11" x14ac:dyDescent="0.3">
      <c r="B3723" s="14">
        <v>44268</v>
      </c>
      <c r="C3723" s="61">
        <v>44268.875</v>
      </c>
      <c r="D3723" s="17">
        <v>0.54</v>
      </c>
      <c r="E3723" s="15"/>
      <c r="F3723" s="15"/>
      <c r="G3723" s="36" t="str">
        <f>TEXT(UsageTable[[#This Row],[Time]],"mm-dd")</f>
        <v>03-13</v>
      </c>
      <c r="H3723" s="36" t="b" cm="1">
        <f t="array" ref="H3723">OR(WEEKDAY(UsageTable[[#This Row],[Time]])={1,7},NOT(ISERROR(VLOOKUP(DATE(YEAR(UsageTable[[#This Row],[Time]]),MONTH(UsageTable[[#This Row],[Time]]),DAY(UsageTable[[#This Row],[Time]])),Holidays[Date],1,FALSE()))))</f>
        <v>1</v>
      </c>
      <c r="I37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37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4" spans="2:11" x14ac:dyDescent="0.3">
      <c r="B3724" s="14">
        <v>44268</v>
      </c>
      <c r="C3724" s="61">
        <v>44268.916666666664</v>
      </c>
      <c r="D3724" s="17">
        <v>1.57</v>
      </c>
      <c r="E3724" s="15"/>
      <c r="F3724" s="15"/>
      <c r="G3724" s="36" t="str">
        <f>TEXT(UsageTable[[#This Row],[Time]],"mm-dd")</f>
        <v>03-13</v>
      </c>
      <c r="H3724" s="36" t="b" cm="1">
        <f t="array" ref="H3724">OR(WEEKDAY(UsageTable[[#This Row],[Time]])={1,7},NOT(ISERROR(VLOOKUP(DATE(YEAR(UsageTable[[#This Row],[Time]]),MONTH(UsageTable[[#This Row],[Time]]),DAY(UsageTable[[#This Row],[Time]])),Holidays[Date],1,FALSE()))))</f>
        <v>1</v>
      </c>
      <c r="I37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1.57</v>
      </c>
      <c r="J37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5" spans="2:11" x14ac:dyDescent="0.3">
      <c r="B3725" s="14">
        <v>44268</v>
      </c>
      <c r="C3725" s="61">
        <v>44268.958333333336</v>
      </c>
      <c r="D3725" s="17">
        <v>4.9800000000000004</v>
      </c>
      <c r="E3725" s="15"/>
      <c r="F3725" s="15"/>
      <c r="G3725" s="36" t="str">
        <f>TEXT(UsageTable[[#This Row],[Time]],"mm-dd")</f>
        <v>03-13</v>
      </c>
      <c r="H3725" s="36" t="b" cm="1">
        <f t="array" ref="H3725">OR(WEEKDAY(UsageTable[[#This Row],[Time]])={1,7},NOT(ISERROR(VLOOKUP(DATE(YEAR(UsageTable[[#This Row],[Time]]),MONTH(UsageTable[[#This Row],[Time]]),DAY(UsageTable[[#This Row],[Time]])),Holidays[Date],1,FALSE()))))</f>
        <v>1</v>
      </c>
      <c r="I37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4.9800000000000004</v>
      </c>
      <c r="J37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6" spans="2:11" x14ac:dyDescent="0.3">
      <c r="B3726" s="14">
        <v>44269</v>
      </c>
      <c r="C3726" s="61">
        <v>44269</v>
      </c>
      <c r="D3726" s="17">
        <v>2.91</v>
      </c>
      <c r="E3726" s="15"/>
      <c r="F3726" s="15"/>
      <c r="G3726" s="36" t="str">
        <f>TEXT(UsageTable[[#This Row],[Time]],"mm-dd")</f>
        <v>03-14</v>
      </c>
      <c r="H3726" s="36" t="b" cm="1">
        <f t="array" ref="H3726">OR(WEEKDAY(UsageTable[[#This Row],[Time]])={1,7},NOT(ISERROR(VLOOKUP(DATE(YEAR(UsageTable[[#This Row],[Time]]),MONTH(UsageTable[[#This Row],[Time]]),DAY(UsageTable[[#This Row],[Time]])),Holidays[Date],1,FALSE()))))</f>
        <v>1</v>
      </c>
      <c r="I37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2.91</v>
      </c>
      <c r="J37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7" spans="2:11" x14ac:dyDescent="0.3">
      <c r="B3727" s="14">
        <v>44269</v>
      </c>
      <c r="C3727" s="61">
        <v>44269.041666666664</v>
      </c>
      <c r="D3727" s="17">
        <v>0.4</v>
      </c>
      <c r="E3727" s="15"/>
      <c r="F3727" s="15"/>
      <c r="G3727" s="36" t="str">
        <f>TEXT(UsageTable[[#This Row],[Time]],"mm-dd")</f>
        <v>03-14</v>
      </c>
      <c r="H3727" s="36" t="b" cm="1">
        <f t="array" ref="H3727">OR(WEEKDAY(UsageTable[[#This Row],[Time]])={1,7},NOT(ISERROR(VLOOKUP(DATE(YEAR(UsageTable[[#This Row],[Time]]),MONTH(UsageTable[[#This Row],[Time]]),DAY(UsageTable[[#This Row],[Time]])),Holidays[Date],1,FALSE()))))</f>
        <v>1</v>
      </c>
      <c r="I37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v>
      </c>
      <c r="J37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8" spans="2:11" x14ac:dyDescent="0.3">
      <c r="B3728" s="14">
        <v>44269</v>
      </c>
      <c r="C3728" s="61">
        <v>44269.125</v>
      </c>
      <c r="D3728" s="17">
        <v>1</v>
      </c>
      <c r="E3728" s="15"/>
      <c r="F3728" s="15"/>
      <c r="G3728" s="36" t="str">
        <f>TEXT(UsageTable[[#This Row],[Time]],"mm-dd")</f>
        <v>03-14</v>
      </c>
      <c r="H3728" s="36" t="b" cm="1">
        <f t="array" ref="H3728">OR(WEEKDAY(UsageTable[[#This Row],[Time]])={1,7},NOT(ISERROR(VLOOKUP(DATE(YEAR(UsageTable[[#This Row],[Time]]),MONTH(UsageTable[[#This Row],[Time]]),DAY(UsageTable[[#This Row],[Time]])),Holidays[Date],1,FALSE()))))</f>
        <v>1</v>
      </c>
      <c r="I37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37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29" spans="2:11" x14ac:dyDescent="0.3">
      <c r="B3729" s="14">
        <v>44269</v>
      </c>
      <c r="C3729" s="61">
        <v>44269.166666666664</v>
      </c>
      <c r="D3729" s="17">
        <v>0.37</v>
      </c>
      <c r="E3729" s="15"/>
      <c r="F3729" s="15"/>
      <c r="G3729" s="36" t="str">
        <f>TEXT(UsageTable[[#This Row],[Time]],"mm-dd")</f>
        <v>03-14</v>
      </c>
      <c r="H3729" s="36" t="b" cm="1">
        <f t="array" ref="H3729">OR(WEEKDAY(UsageTable[[#This Row],[Time]])={1,7},NOT(ISERROR(VLOOKUP(DATE(YEAR(UsageTable[[#This Row],[Time]]),MONTH(UsageTable[[#This Row],[Time]]),DAY(UsageTable[[#This Row],[Time]])),Holidays[Date],1,FALSE()))))</f>
        <v>1</v>
      </c>
      <c r="I37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7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0" spans="2:11" x14ac:dyDescent="0.3">
      <c r="B3730" s="14">
        <v>44269</v>
      </c>
      <c r="C3730" s="61">
        <v>44269.208333333336</v>
      </c>
      <c r="D3730" s="17">
        <v>0.33</v>
      </c>
      <c r="E3730" s="15"/>
      <c r="F3730" s="15"/>
      <c r="G3730" s="36" t="str">
        <f>TEXT(UsageTable[[#This Row],[Time]],"mm-dd")</f>
        <v>03-14</v>
      </c>
      <c r="H3730" s="36" t="b" cm="1">
        <f t="array" ref="H3730">OR(WEEKDAY(UsageTable[[#This Row],[Time]])={1,7},NOT(ISERROR(VLOOKUP(DATE(YEAR(UsageTable[[#This Row],[Time]]),MONTH(UsageTable[[#This Row],[Time]]),DAY(UsageTable[[#This Row],[Time]])),Holidays[Date],1,FALSE()))))</f>
        <v>1</v>
      </c>
      <c r="I37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7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1" spans="2:11" x14ac:dyDescent="0.3">
      <c r="B3731" s="14">
        <v>44269</v>
      </c>
      <c r="C3731" s="61">
        <v>44269.25</v>
      </c>
      <c r="D3731" s="17">
        <v>0.88</v>
      </c>
      <c r="E3731" s="15"/>
      <c r="F3731" s="15"/>
      <c r="G3731" s="36" t="str">
        <f>TEXT(UsageTable[[#This Row],[Time]],"mm-dd")</f>
        <v>03-14</v>
      </c>
      <c r="H3731" s="36" t="b" cm="1">
        <f t="array" ref="H3731">OR(WEEKDAY(UsageTable[[#This Row],[Time]])={1,7},NOT(ISERROR(VLOOKUP(DATE(YEAR(UsageTable[[#This Row],[Time]]),MONTH(UsageTable[[#This Row],[Time]]),DAY(UsageTable[[#This Row],[Time]])),Holidays[Date],1,FALSE()))))</f>
        <v>1</v>
      </c>
      <c r="I37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7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2" spans="2:11" x14ac:dyDescent="0.3">
      <c r="B3732" s="14">
        <v>44269</v>
      </c>
      <c r="C3732" s="61">
        <v>44269.291666666664</v>
      </c>
      <c r="D3732" s="17">
        <v>1.03</v>
      </c>
      <c r="E3732" s="15"/>
      <c r="F3732" s="15"/>
      <c r="G3732" s="36" t="str">
        <f>TEXT(UsageTable[[#This Row],[Time]],"mm-dd")</f>
        <v>03-14</v>
      </c>
      <c r="H3732" s="36" t="b" cm="1">
        <f t="array" ref="H3732">OR(WEEKDAY(UsageTable[[#This Row],[Time]])={1,7},NOT(ISERROR(VLOOKUP(DATE(YEAR(UsageTable[[#This Row],[Time]]),MONTH(UsageTable[[#This Row],[Time]]),DAY(UsageTable[[#This Row],[Time]])),Holidays[Date],1,FALSE()))))</f>
        <v>1</v>
      </c>
      <c r="I37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7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3" spans="2:11" x14ac:dyDescent="0.3">
      <c r="B3733" s="14">
        <v>44269</v>
      </c>
      <c r="C3733" s="61">
        <v>44269.333333333336</v>
      </c>
      <c r="D3733" s="17">
        <v>0.95</v>
      </c>
      <c r="E3733" s="15"/>
      <c r="F3733" s="15"/>
      <c r="G3733" s="36" t="str">
        <f>TEXT(UsageTable[[#This Row],[Time]],"mm-dd")</f>
        <v>03-14</v>
      </c>
      <c r="H3733" s="36" t="b" cm="1">
        <f t="array" ref="H3733">OR(WEEKDAY(UsageTable[[#This Row],[Time]])={1,7},NOT(ISERROR(VLOOKUP(DATE(YEAR(UsageTable[[#This Row],[Time]]),MONTH(UsageTable[[#This Row],[Time]]),DAY(UsageTable[[#This Row],[Time]])),Holidays[Date],1,FALSE()))))</f>
        <v>1</v>
      </c>
      <c r="I37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7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4" spans="2:11" x14ac:dyDescent="0.3">
      <c r="B3734" s="14">
        <v>44269</v>
      </c>
      <c r="C3734" s="61">
        <v>44269.375</v>
      </c>
      <c r="D3734" s="17">
        <v>3.1</v>
      </c>
      <c r="E3734" s="15"/>
      <c r="F3734" s="15"/>
      <c r="G3734" s="36" t="str">
        <f>TEXT(UsageTable[[#This Row],[Time]],"mm-dd")</f>
        <v>03-14</v>
      </c>
      <c r="H3734" s="36" t="b" cm="1">
        <f t="array" ref="H3734">OR(WEEKDAY(UsageTable[[#This Row],[Time]])={1,7},NOT(ISERROR(VLOOKUP(DATE(YEAR(UsageTable[[#This Row],[Time]]),MONTH(UsageTable[[#This Row],[Time]]),DAY(UsageTable[[#This Row],[Time]])),Holidays[Date],1,FALSE()))))</f>
        <v>1</v>
      </c>
      <c r="I37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3.1</v>
      </c>
      <c r="J37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5" spans="2:11" x14ac:dyDescent="0.3">
      <c r="B3735" s="14">
        <v>44269</v>
      </c>
      <c r="C3735" s="61">
        <v>44269.416666666664</v>
      </c>
      <c r="D3735" s="17">
        <v>2.08</v>
      </c>
      <c r="E3735" s="15"/>
      <c r="F3735" s="15"/>
      <c r="G3735" s="36" t="str">
        <f>TEXT(UsageTable[[#This Row],[Time]],"mm-dd")</f>
        <v>03-14</v>
      </c>
      <c r="H3735" s="36" t="b" cm="1">
        <f t="array" ref="H3735">OR(WEEKDAY(UsageTable[[#This Row],[Time]])={1,7},NOT(ISERROR(VLOOKUP(DATE(YEAR(UsageTable[[#This Row],[Time]]),MONTH(UsageTable[[#This Row],[Time]]),DAY(UsageTable[[#This Row],[Time]])),Holidays[Date],1,FALSE()))))</f>
        <v>1</v>
      </c>
      <c r="I37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2.08</v>
      </c>
      <c r="J37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6" spans="2:11" x14ac:dyDescent="0.3">
      <c r="B3736" s="14">
        <v>44269</v>
      </c>
      <c r="C3736" s="61">
        <v>44269.458333333336</v>
      </c>
      <c r="D3736" s="17">
        <v>1.9</v>
      </c>
      <c r="E3736" s="15"/>
      <c r="F3736" s="15"/>
      <c r="G3736" s="36" t="str">
        <f>TEXT(UsageTable[[#This Row],[Time]],"mm-dd")</f>
        <v>03-14</v>
      </c>
      <c r="H3736" s="36" t="b" cm="1">
        <f t="array" ref="H3736">OR(WEEKDAY(UsageTable[[#This Row],[Time]])={1,7},NOT(ISERROR(VLOOKUP(DATE(YEAR(UsageTable[[#This Row],[Time]]),MONTH(UsageTable[[#This Row],[Time]]),DAY(UsageTable[[#This Row],[Time]])),Holidays[Date],1,FALSE()))))</f>
        <v>1</v>
      </c>
      <c r="I37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v>
      </c>
      <c r="J37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7" spans="2:11" x14ac:dyDescent="0.3">
      <c r="B3737" s="14">
        <v>44269</v>
      </c>
      <c r="C3737" s="61">
        <v>44269.5</v>
      </c>
      <c r="D3737" s="17">
        <v>1.75</v>
      </c>
      <c r="E3737" s="15"/>
      <c r="F3737" s="15"/>
      <c r="G3737" s="36" t="str">
        <f>TEXT(UsageTable[[#This Row],[Time]],"mm-dd")</f>
        <v>03-14</v>
      </c>
      <c r="H3737" s="36" t="b" cm="1">
        <f t="array" ref="H3737">OR(WEEKDAY(UsageTable[[#This Row],[Time]])={1,7},NOT(ISERROR(VLOOKUP(DATE(YEAR(UsageTable[[#This Row],[Time]]),MONTH(UsageTable[[#This Row],[Time]]),DAY(UsageTable[[#This Row],[Time]])),Holidays[Date],1,FALSE()))))</f>
        <v>1</v>
      </c>
      <c r="I37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37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8" spans="2:11" x14ac:dyDescent="0.3">
      <c r="B3738" s="14">
        <v>44269</v>
      </c>
      <c r="C3738" s="61">
        <v>44269.541666666664</v>
      </c>
      <c r="D3738" s="17">
        <v>1.61</v>
      </c>
      <c r="E3738" s="15"/>
      <c r="F3738" s="15"/>
      <c r="G3738" s="36" t="str">
        <f>TEXT(UsageTable[[#This Row],[Time]],"mm-dd")</f>
        <v>03-14</v>
      </c>
      <c r="H3738" s="36" t="b" cm="1">
        <f t="array" ref="H3738">OR(WEEKDAY(UsageTable[[#This Row],[Time]])={1,7},NOT(ISERROR(VLOOKUP(DATE(YEAR(UsageTable[[#This Row],[Time]]),MONTH(UsageTable[[#This Row],[Time]]),DAY(UsageTable[[#This Row],[Time]])),Holidays[Date],1,FALSE()))))</f>
        <v>1</v>
      </c>
      <c r="I37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37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39" spans="2:11" x14ac:dyDescent="0.3">
      <c r="B3739" s="14">
        <v>44269</v>
      </c>
      <c r="C3739" s="61">
        <v>44269.583333333336</v>
      </c>
      <c r="D3739" s="17">
        <v>1.51</v>
      </c>
      <c r="E3739" s="15"/>
      <c r="F3739" s="15"/>
      <c r="G3739" s="36" t="str">
        <f>TEXT(UsageTable[[#This Row],[Time]],"mm-dd")</f>
        <v>03-14</v>
      </c>
      <c r="H3739" s="36" t="b" cm="1">
        <f t="array" ref="H3739">OR(WEEKDAY(UsageTable[[#This Row],[Time]])={1,7},NOT(ISERROR(VLOOKUP(DATE(YEAR(UsageTable[[#This Row],[Time]]),MONTH(UsageTable[[#This Row],[Time]]),DAY(UsageTable[[#This Row],[Time]])),Holidays[Date],1,FALSE()))))</f>
        <v>1</v>
      </c>
      <c r="I37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1.51</v>
      </c>
      <c r="J37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0" spans="2:11" x14ac:dyDescent="0.3">
      <c r="B3740" s="14">
        <v>44269</v>
      </c>
      <c r="C3740" s="61">
        <v>44269.625</v>
      </c>
      <c r="D3740" s="17">
        <v>4.92</v>
      </c>
      <c r="E3740" s="15"/>
      <c r="F3740" s="15"/>
      <c r="G3740" s="36" t="str">
        <f>TEXT(UsageTable[[#This Row],[Time]],"mm-dd")</f>
        <v>03-14</v>
      </c>
      <c r="H3740" s="36" t="b" cm="1">
        <f t="array" ref="H3740">OR(WEEKDAY(UsageTable[[#This Row],[Time]])={1,7},NOT(ISERROR(VLOOKUP(DATE(YEAR(UsageTable[[#This Row],[Time]]),MONTH(UsageTable[[#This Row],[Time]]),DAY(UsageTable[[#This Row],[Time]])),Holidays[Date],1,FALSE()))))</f>
        <v>1</v>
      </c>
      <c r="I37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4.92</v>
      </c>
      <c r="J37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1" spans="2:11" x14ac:dyDescent="0.3">
      <c r="B3741" s="14">
        <v>44269</v>
      </c>
      <c r="C3741" s="61">
        <v>44269.666666666664</v>
      </c>
      <c r="D3741" s="17">
        <v>0.56999999999999995</v>
      </c>
      <c r="E3741" s="15"/>
      <c r="F3741" s="15"/>
      <c r="G3741" s="36" t="str">
        <f>TEXT(UsageTable[[#This Row],[Time]],"mm-dd")</f>
        <v>03-14</v>
      </c>
      <c r="H3741" s="36" t="b" cm="1">
        <f t="array" ref="H3741">OR(WEEKDAY(UsageTable[[#This Row],[Time]])={1,7},NOT(ISERROR(VLOOKUP(DATE(YEAR(UsageTable[[#This Row],[Time]]),MONTH(UsageTable[[#This Row],[Time]]),DAY(UsageTable[[#This Row],[Time]])),Holidays[Date],1,FALSE()))))</f>
        <v>1</v>
      </c>
      <c r="I37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37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2" spans="2:11" x14ac:dyDescent="0.3">
      <c r="B3742" s="14">
        <v>44269</v>
      </c>
      <c r="C3742" s="61">
        <v>44269.708333333336</v>
      </c>
      <c r="D3742" s="17">
        <v>1.67</v>
      </c>
      <c r="E3742" s="15"/>
      <c r="F3742" s="15"/>
      <c r="G3742" s="36" t="str">
        <f>TEXT(UsageTable[[#This Row],[Time]],"mm-dd")</f>
        <v>03-14</v>
      </c>
      <c r="H3742" s="36" t="b" cm="1">
        <f t="array" ref="H3742">OR(WEEKDAY(UsageTable[[#This Row],[Time]])={1,7},NOT(ISERROR(VLOOKUP(DATE(YEAR(UsageTable[[#This Row],[Time]]),MONTH(UsageTable[[#This Row],[Time]]),DAY(UsageTable[[#This Row],[Time]])),Holidays[Date],1,FALSE()))))</f>
        <v>1</v>
      </c>
      <c r="I37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1.67</v>
      </c>
      <c r="J37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3" spans="2:11" x14ac:dyDescent="0.3">
      <c r="B3743" s="14">
        <v>44269</v>
      </c>
      <c r="C3743" s="61">
        <v>44269.75</v>
      </c>
      <c r="D3743" s="17">
        <v>1.5</v>
      </c>
      <c r="E3743" s="15"/>
      <c r="F3743" s="15"/>
      <c r="G3743" s="36" t="str">
        <f>TEXT(UsageTable[[#This Row],[Time]],"mm-dd")</f>
        <v>03-14</v>
      </c>
      <c r="H3743" s="36" t="b" cm="1">
        <f t="array" ref="H3743">OR(WEEKDAY(UsageTable[[#This Row],[Time]])={1,7},NOT(ISERROR(VLOOKUP(DATE(YEAR(UsageTable[[#This Row],[Time]]),MONTH(UsageTable[[#This Row],[Time]]),DAY(UsageTable[[#This Row],[Time]])),Holidays[Date],1,FALSE()))))</f>
        <v>1</v>
      </c>
      <c r="I37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37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4" spans="2:11" x14ac:dyDescent="0.3">
      <c r="B3744" s="14">
        <v>44269</v>
      </c>
      <c r="C3744" s="61">
        <v>44269.791666666664</v>
      </c>
      <c r="D3744" s="17">
        <v>1.65</v>
      </c>
      <c r="E3744" s="15"/>
      <c r="F3744" s="15"/>
      <c r="G3744" s="36" t="str">
        <f>TEXT(UsageTable[[#This Row],[Time]],"mm-dd")</f>
        <v>03-14</v>
      </c>
      <c r="H3744" s="36" t="b" cm="1">
        <f t="array" ref="H3744">OR(WEEKDAY(UsageTable[[#This Row],[Time]])={1,7},NOT(ISERROR(VLOOKUP(DATE(YEAR(UsageTable[[#This Row],[Time]]),MONTH(UsageTable[[#This Row],[Time]]),DAY(UsageTable[[#This Row],[Time]])),Holidays[Date],1,FALSE()))))</f>
        <v>1</v>
      </c>
      <c r="I37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1.65</v>
      </c>
      <c r="J37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5" spans="2:11" x14ac:dyDescent="0.3">
      <c r="B3745" s="14">
        <v>44269</v>
      </c>
      <c r="C3745" s="61">
        <v>44269.833333333336</v>
      </c>
      <c r="D3745" s="17">
        <v>1.69</v>
      </c>
      <c r="E3745" s="15"/>
      <c r="F3745" s="15"/>
      <c r="G3745" s="36" t="str">
        <f>TEXT(UsageTable[[#This Row],[Time]],"mm-dd")</f>
        <v>03-14</v>
      </c>
      <c r="H3745" s="36" t="b" cm="1">
        <f t="array" ref="H3745">OR(WEEKDAY(UsageTable[[#This Row],[Time]])={1,7},NOT(ISERROR(VLOOKUP(DATE(YEAR(UsageTable[[#This Row],[Time]]),MONTH(UsageTable[[#This Row],[Time]]),DAY(UsageTable[[#This Row],[Time]])),Holidays[Date],1,FALSE()))))</f>
        <v>1</v>
      </c>
      <c r="I37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37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6" spans="2:11" x14ac:dyDescent="0.3">
      <c r="B3746" s="14">
        <v>44269</v>
      </c>
      <c r="C3746" s="61">
        <v>44269.875</v>
      </c>
      <c r="D3746" s="17">
        <v>0.97</v>
      </c>
      <c r="E3746" s="15"/>
      <c r="F3746" s="15"/>
      <c r="G3746" s="36" t="str">
        <f>TEXT(UsageTable[[#This Row],[Time]],"mm-dd")</f>
        <v>03-14</v>
      </c>
      <c r="H3746" s="36" t="b" cm="1">
        <f t="array" ref="H3746">OR(WEEKDAY(UsageTable[[#This Row],[Time]])={1,7},NOT(ISERROR(VLOOKUP(DATE(YEAR(UsageTable[[#This Row],[Time]]),MONTH(UsageTable[[#This Row],[Time]]),DAY(UsageTable[[#This Row],[Time]])),Holidays[Date],1,FALSE()))))</f>
        <v>1</v>
      </c>
      <c r="I37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0.97</v>
      </c>
      <c r="J37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7" spans="2:11" x14ac:dyDescent="0.3">
      <c r="B3747" s="14">
        <v>44269</v>
      </c>
      <c r="C3747" s="61">
        <v>44269.916666666664</v>
      </c>
      <c r="D3747" s="17">
        <v>1.02</v>
      </c>
      <c r="E3747" s="15"/>
      <c r="F3747" s="15"/>
      <c r="G3747" s="36" t="str">
        <f>TEXT(UsageTable[[#This Row],[Time]],"mm-dd")</f>
        <v>03-14</v>
      </c>
      <c r="H3747" s="36" t="b" cm="1">
        <f t="array" ref="H3747">OR(WEEKDAY(UsageTable[[#This Row],[Time]])={1,7},NOT(ISERROR(VLOOKUP(DATE(YEAR(UsageTable[[#This Row],[Time]]),MONTH(UsageTable[[#This Row],[Time]]),DAY(UsageTable[[#This Row],[Time]])),Holidays[Date],1,FALSE()))))</f>
        <v>1</v>
      </c>
      <c r="I37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7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8" spans="2:11" x14ac:dyDescent="0.3">
      <c r="B3748" s="14">
        <v>44269</v>
      </c>
      <c r="C3748" s="61">
        <v>44269.958333333336</v>
      </c>
      <c r="D3748" s="17">
        <v>0.34</v>
      </c>
      <c r="E3748" s="15"/>
      <c r="F3748" s="15"/>
      <c r="G3748" s="36" t="str">
        <f>TEXT(UsageTable[[#This Row],[Time]],"mm-dd")</f>
        <v>03-14</v>
      </c>
      <c r="H3748" s="36" t="b" cm="1">
        <f t="array" ref="H3748">OR(WEEKDAY(UsageTable[[#This Row],[Time]])={1,7},NOT(ISERROR(VLOOKUP(DATE(YEAR(UsageTable[[#This Row],[Time]]),MONTH(UsageTable[[#This Row],[Time]]),DAY(UsageTable[[#This Row],[Time]])),Holidays[Date],1,FALSE()))))</f>
        <v>1</v>
      </c>
      <c r="I37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7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49" spans="2:11" x14ac:dyDescent="0.3">
      <c r="B3749" s="14">
        <v>44270</v>
      </c>
      <c r="C3749" s="61">
        <v>44270</v>
      </c>
      <c r="D3749" s="17">
        <v>0.36</v>
      </c>
      <c r="E3749" s="15"/>
      <c r="F3749" s="15"/>
      <c r="G3749" s="36" t="str">
        <f>TEXT(UsageTable[[#This Row],[Time]],"mm-dd")</f>
        <v>03-15</v>
      </c>
      <c r="H3749" s="36" t="b" cm="1">
        <f t="array" ref="H3749">OR(WEEKDAY(UsageTable[[#This Row],[Time]])={1,7},NOT(ISERROR(VLOOKUP(DATE(YEAR(UsageTable[[#This Row],[Time]]),MONTH(UsageTable[[#This Row],[Time]]),DAY(UsageTable[[#This Row],[Time]])),Holidays[Date],1,FALSE()))))</f>
        <v>0</v>
      </c>
      <c r="I37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7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0" spans="2:11" x14ac:dyDescent="0.3">
      <c r="B3750" s="14">
        <v>44270</v>
      </c>
      <c r="C3750" s="61">
        <v>44270.041666666664</v>
      </c>
      <c r="D3750" s="17">
        <v>0.79</v>
      </c>
      <c r="E3750" s="15"/>
      <c r="F3750" s="15"/>
      <c r="G3750" s="36" t="str">
        <f>TEXT(UsageTable[[#This Row],[Time]],"mm-dd")</f>
        <v>03-15</v>
      </c>
      <c r="H3750" s="36" t="b" cm="1">
        <f t="array" ref="H3750">OR(WEEKDAY(UsageTable[[#This Row],[Time]])={1,7},NOT(ISERROR(VLOOKUP(DATE(YEAR(UsageTable[[#This Row],[Time]]),MONTH(UsageTable[[#This Row],[Time]]),DAY(UsageTable[[#This Row],[Time]])),Holidays[Date],1,FALSE()))))</f>
        <v>0</v>
      </c>
      <c r="I37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7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1" spans="2:11" x14ac:dyDescent="0.3">
      <c r="B3751" s="14">
        <v>44270</v>
      </c>
      <c r="C3751" s="61">
        <v>44270.083333333336</v>
      </c>
      <c r="D3751" s="17">
        <v>0.31</v>
      </c>
      <c r="E3751" s="15"/>
      <c r="F3751" s="15"/>
      <c r="G3751" s="36" t="str">
        <f>TEXT(UsageTable[[#This Row],[Time]],"mm-dd")</f>
        <v>03-15</v>
      </c>
      <c r="H3751" s="36" t="b" cm="1">
        <f t="array" ref="H3751">OR(WEEKDAY(UsageTable[[#This Row],[Time]])={1,7},NOT(ISERROR(VLOOKUP(DATE(YEAR(UsageTable[[#This Row],[Time]]),MONTH(UsageTable[[#This Row],[Time]]),DAY(UsageTable[[#This Row],[Time]])),Holidays[Date],1,FALSE()))))</f>
        <v>0</v>
      </c>
      <c r="I37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7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2" spans="2:11" x14ac:dyDescent="0.3">
      <c r="B3752" s="14">
        <v>44270</v>
      </c>
      <c r="C3752" s="61">
        <v>44270.125</v>
      </c>
      <c r="D3752" s="17">
        <v>0.39</v>
      </c>
      <c r="E3752" s="15"/>
      <c r="F3752" s="15"/>
      <c r="G3752" s="36" t="str">
        <f>TEXT(UsageTable[[#This Row],[Time]],"mm-dd")</f>
        <v>03-15</v>
      </c>
      <c r="H3752" s="36" t="b" cm="1">
        <f t="array" ref="H3752">OR(WEEKDAY(UsageTable[[#This Row],[Time]])={1,7},NOT(ISERROR(VLOOKUP(DATE(YEAR(UsageTable[[#This Row],[Time]]),MONTH(UsageTable[[#This Row],[Time]]),DAY(UsageTable[[#This Row],[Time]])),Holidays[Date],1,FALSE()))))</f>
        <v>0</v>
      </c>
      <c r="I37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7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3" spans="2:11" x14ac:dyDescent="0.3">
      <c r="B3753" s="14">
        <v>44270</v>
      </c>
      <c r="C3753" s="61">
        <v>44270.166666666664</v>
      </c>
      <c r="D3753" s="17">
        <v>0.76</v>
      </c>
      <c r="E3753" s="15"/>
      <c r="F3753" s="15"/>
      <c r="G3753" s="36" t="str">
        <f>TEXT(UsageTable[[#This Row],[Time]],"mm-dd")</f>
        <v>03-15</v>
      </c>
      <c r="H3753" s="36" t="b" cm="1">
        <f t="array" ref="H3753">OR(WEEKDAY(UsageTable[[#This Row],[Time]])={1,7},NOT(ISERROR(VLOOKUP(DATE(YEAR(UsageTable[[#This Row],[Time]]),MONTH(UsageTable[[#This Row],[Time]]),DAY(UsageTable[[#This Row],[Time]])),Holidays[Date],1,FALSE()))))</f>
        <v>0</v>
      </c>
      <c r="I37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0.76</v>
      </c>
      <c r="J37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4" spans="2:11" x14ac:dyDescent="0.3">
      <c r="B3754" s="14">
        <v>44270</v>
      </c>
      <c r="C3754" s="61">
        <v>44270.208333333336</v>
      </c>
      <c r="D3754" s="17">
        <v>1.25</v>
      </c>
      <c r="E3754" s="15"/>
      <c r="F3754" s="15"/>
      <c r="G3754" s="36" t="str">
        <f>TEXT(UsageTable[[#This Row],[Time]],"mm-dd")</f>
        <v>03-15</v>
      </c>
      <c r="H3754" s="36" t="b" cm="1">
        <f t="array" ref="H3754">OR(WEEKDAY(UsageTable[[#This Row],[Time]])={1,7},NOT(ISERROR(VLOOKUP(DATE(YEAR(UsageTable[[#This Row],[Time]]),MONTH(UsageTable[[#This Row],[Time]]),DAY(UsageTable[[#This Row],[Time]])),Holidays[Date],1,FALSE()))))</f>
        <v>0</v>
      </c>
      <c r="I37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37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5" spans="2:11" x14ac:dyDescent="0.3">
      <c r="B3755" s="14">
        <v>44270</v>
      </c>
      <c r="C3755" s="61">
        <v>44270.25</v>
      </c>
      <c r="D3755" s="17">
        <v>1.44</v>
      </c>
      <c r="E3755" s="15"/>
      <c r="F3755" s="15"/>
      <c r="G3755" s="36" t="str">
        <f>TEXT(UsageTable[[#This Row],[Time]],"mm-dd")</f>
        <v>03-15</v>
      </c>
      <c r="H3755" s="36" t="b" cm="1">
        <f t="array" ref="H3755">OR(WEEKDAY(UsageTable[[#This Row],[Time]])={1,7},NOT(ISERROR(VLOOKUP(DATE(YEAR(UsageTable[[#This Row],[Time]]),MONTH(UsageTable[[#This Row],[Time]]),DAY(UsageTable[[#This Row],[Time]])),Holidays[Date],1,FALSE()))))</f>
        <v>0</v>
      </c>
      <c r="I37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7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56" spans="2:11" x14ac:dyDescent="0.3">
      <c r="B3756" s="14">
        <v>44270</v>
      </c>
      <c r="C3756" s="61">
        <v>44270.291666666664</v>
      </c>
      <c r="D3756" s="17">
        <v>3.86</v>
      </c>
      <c r="E3756" s="15"/>
      <c r="F3756" s="15"/>
      <c r="G3756" s="36" t="str">
        <f>TEXT(UsageTable[[#This Row],[Time]],"mm-dd")</f>
        <v>03-15</v>
      </c>
      <c r="H3756" s="36" t="b" cm="1">
        <f t="array" ref="H3756">OR(WEEKDAY(UsageTable[[#This Row],[Time]])={1,7},NOT(ISERROR(VLOOKUP(DATE(YEAR(UsageTable[[#This Row],[Time]]),MONTH(UsageTable[[#This Row],[Time]]),DAY(UsageTable[[#This Row],[Time]])),Holidays[Date],1,FALSE()))))</f>
        <v>0</v>
      </c>
      <c r="I37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3.86</v>
      </c>
    </row>
    <row r="3757" spans="2:11" x14ac:dyDescent="0.3">
      <c r="B3757" s="14">
        <v>44270</v>
      </c>
      <c r="C3757" s="61">
        <v>44270.333333333336</v>
      </c>
      <c r="D3757" s="17">
        <v>1.77</v>
      </c>
      <c r="E3757" s="15"/>
      <c r="F3757" s="15"/>
      <c r="G3757" s="36" t="str">
        <f>TEXT(UsageTable[[#This Row],[Time]],"mm-dd")</f>
        <v>03-15</v>
      </c>
      <c r="H3757" s="36" t="b" cm="1">
        <f t="array" ref="H3757">OR(WEEKDAY(UsageTable[[#This Row],[Time]])={1,7},NOT(ISERROR(VLOOKUP(DATE(YEAR(UsageTable[[#This Row],[Time]]),MONTH(UsageTable[[#This Row],[Time]]),DAY(UsageTable[[#This Row],[Time]])),Holidays[Date],1,FALSE()))))</f>
        <v>0</v>
      </c>
      <c r="I37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1.77</v>
      </c>
    </row>
    <row r="3758" spans="2:11" x14ac:dyDescent="0.3">
      <c r="B3758" s="14">
        <v>44270</v>
      </c>
      <c r="C3758" s="61">
        <v>44270.375</v>
      </c>
      <c r="D3758" s="17">
        <v>2.54</v>
      </c>
      <c r="E3758" s="15"/>
      <c r="F3758" s="15"/>
      <c r="G3758" s="36" t="str">
        <f>TEXT(UsageTable[[#This Row],[Time]],"mm-dd")</f>
        <v>03-15</v>
      </c>
      <c r="H3758" s="36" t="b" cm="1">
        <f t="array" ref="H3758">OR(WEEKDAY(UsageTable[[#This Row],[Time]])={1,7},NOT(ISERROR(VLOOKUP(DATE(YEAR(UsageTable[[#This Row],[Time]]),MONTH(UsageTable[[#This Row],[Time]]),DAY(UsageTable[[#This Row],[Time]])),Holidays[Date],1,FALSE()))))</f>
        <v>0</v>
      </c>
      <c r="I37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2.54</v>
      </c>
    </row>
    <row r="3759" spans="2:11" x14ac:dyDescent="0.3">
      <c r="B3759" s="14">
        <v>44270</v>
      </c>
      <c r="C3759" s="61">
        <v>44270.416666666664</v>
      </c>
      <c r="D3759" s="17">
        <v>2.0499999999999998</v>
      </c>
      <c r="E3759" s="15"/>
      <c r="F3759" s="15"/>
      <c r="G3759" s="36" t="str">
        <f>TEXT(UsageTable[[#This Row],[Time]],"mm-dd")</f>
        <v>03-15</v>
      </c>
      <c r="H3759" s="36" t="b" cm="1">
        <f t="array" ref="H3759">OR(WEEKDAY(UsageTable[[#This Row],[Time]])={1,7},NOT(ISERROR(VLOOKUP(DATE(YEAR(UsageTable[[#This Row],[Time]]),MONTH(UsageTable[[#This Row],[Time]]),DAY(UsageTable[[#This Row],[Time]])),Holidays[Date],1,FALSE()))))</f>
        <v>0</v>
      </c>
      <c r="I37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2.0499999999999998</v>
      </c>
    </row>
    <row r="3760" spans="2:11" x14ac:dyDescent="0.3">
      <c r="B3760" s="14">
        <v>44270</v>
      </c>
      <c r="C3760" s="61">
        <v>44270.458333333336</v>
      </c>
      <c r="D3760" s="17">
        <v>1.99</v>
      </c>
      <c r="E3760" s="15"/>
      <c r="F3760" s="15"/>
      <c r="G3760" s="36" t="str">
        <f>TEXT(UsageTable[[#This Row],[Time]],"mm-dd")</f>
        <v>03-15</v>
      </c>
      <c r="H3760" s="36" t="b" cm="1">
        <f t="array" ref="H3760">OR(WEEKDAY(UsageTable[[#This Row],[Time]])={1,7},NOT(ISERROR(VLOOKUP(DATE(YEAR(UsageTable[[#This Row],[Time]]),MONTH(UsageTable[[#This Row],[Time]]),DAY(UsageTable[[#This Row],[Time]])),Holidays[Date],1,FALSE()))))</f>
        <v>0</v>
      </c>
      <c r="I37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1.99</v>
      </c>
      <c r="K37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1" spans="2:11" x14ac:dyDescent="0.3">
      <c r="B3761" s="14">
        <v>44270</v>
      </c>
      <c r="C3761" s="61">
        <v>44270.5</v>
      </c>
      <c r="D3761" s="17">
        <v>2.2400000000000002</v>
      </c>
      <c r="E3761" s="15"/>
      <c r="F3761" s="15"/>
      <c r="G3761" s="36" t="str">
        <f>TEXT(UsageTable[[#This Row],[Time]],"mm-dd")</f>
        <v>03-15</v>
      </c>
      <c r="H3761" s="36" t="b" cm="1">
        <f t="array" ref="H3761">OR(WEEKDAY(UsageTable[[#This Row],[Time]])={1,7},NOT(ISERROR(VLOOKUP(DATE(YEAR(UsageTable[[#This Row],[Time]]),MONTH(UsageTable[[#This Row],[Time]]),DAY(UsageTable[[#This Row],[Time]])),Holidays[Date],1,FALSE()))))</f>
        <v>0</v>
      </c>
      <c r="I37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2.2400000000000002</v>
      </c>
      <c r="K37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2" spans="2:11" x14ac:dyDescent="0.3">
      <c r="B3762" s="14">
        <v>44270</v>
      </c>
      <c r="C3762" s="61">
        <v>44270.541666666664</v>
      </c>
      <c r="D3762" s="17">
        <v>4.97</v>
      </c>
      <c r="E3762" s="15"/>
      <c r="F3762" s="15"/>
      <c r="G3762" s="36" t="str">
        <f>TEXT(UsageTable[[#This Row],[Time]],"mm-dd")</f>
        <v>03-15</v>
      </c>
      <c r="H3762" s="36" t="b" cm="1">
        <f t="array" ref="H3762">OR(WEEKDAY(UsageTable[[#This Row],[Time]])={1,7},NOT(ISERROR(VLOOKUP(DATE(YEAR(UsageTable[[#This Row],[Time]]),MONTH(UsageTable[[#This Row],[Time]]),DAY(UsageTable[[#This Row],[Time]])),Holidays[Date],1,FALSE()))))</f>
        <v>0</v>
      </c>
      <c r="I37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4.97</v>
      </c>
      <c r="K37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3" spans="2:11" x14ac:dyDescent="0.3">
      <c r="B3763" s="14">
        <v>44270</v>
      </c>
      <c r="C3763" s="61">
        <v>44270.583333333336</v>
      </c>
      <c r="D3763" s="17">
        <v>1.01</v>
      </c>
      <c r="E3763" s="15"/>
      <c r="F3763" s="15"/>
      <c r="G3763" s="36" t="str">
        <f>TEXT(UsageTable[[#This Row],[Time]],"mm-dd")</f>
        <v>03-15</v>
      </c>
      <c r="H3763" s="36" t="b" cm="1">
        <f t="array" ref="H3763">OR(WEEKDAY(UsageTable[[#This Row],[Time]])={1,7},NOT(ISERROR(VLOOKUP(DATE(YEAR(UsageTable[[#This Row],[Time]]),MONTH(UsageTable[[#This Row],[Time]]),DAY(UsageTable[[#This Row],[Time]])),Holidays[Date],1,FALSE()))))</f>
        <v>0</v>
      </c>
      <c r="I37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37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4" spans="2:11" x14ac:dyDescent="0.3">
      <c r="B3764" s="14">
        <v>44270</v>
      </c>
      <c r="C3764" s="61">
        <v>44270.625</v>
      </c>
      <c r="D3764" s="17">
        <v>0.69</v>
      </c>
      <c r="E3764" s="15"/>
      <c r="F3764" s="15"/>
      <c r="G3764" s="36" t="str">
        <f>TEXT(UsageTable[[#This Row],[Time]],"mm-dd")</f>
        <v>03-15</v>
      </c>
      <c r="H3764" s="36" t="b" cm="1">
        <f t="array" ref="H3764">OR(WEEKDAY(UsageTable[[#This Row],[Time]])={1,7},NOT(ISERROR(VLOOKUP(DATE(YEAR(UsageTable[[#This Row],[Time]]),MONTH(UsageTable[[#This Row],[Time]]),DAY(UsageTable[[#This Row],[Time]])),Holidays[Date],1,FALSE()))))</f>
        <v>0</v>
      </c>
      <c r="I37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0.69</v>
      </c>
      <c r="K37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5" spans="2:11" x14ac:dyDescent="0.3">
      <c r="B3765" s="14">
        <v>44270</v>
      </c>
      <c r="C3765" s="61">
        <v>44270.666666666664</v>
      </c>
      <c r="D3765" s="17">
        <v>1.83</v>
      </c>
      <c r="E3765" s="15"/>
      <c r="F3765" s="15"/>
      <c r="G3765" s="36" t="str">
        <f>TEXT(UsageTable[[#This Row],[Time]],"mm-dd")</f>
        <v>03-15</v>
      </c>
      <c r="H3765" s="36" t="b" cm="1">
        <f t="array" ref="H3765">OR(WEEKDAY(UsageTable[[#This Row],[Time]])={1,7},NOT(ISERROR(VLOOKUP(DATE(YEAR(UsageTable[[#This Row],[Time]]),MONTH(UsageTable[[#This Row],[Time]]),DAY(UsageTable[[#This Row],[Time]])),Holidays[Date],1,FALSE()))))</f>
        <v>0</v>
      </c>
      <c r="I37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1.83</v>
      </c>
      <c r="K37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6" spans="2:11" x14ac:dyDescent="0.3">
      <c r="B3766" s="14">
        <v>44270</v>
      </c>
      <c r="C3766" s="61">
        <v>44270.708333333336</v>
      </c>
      <c r="D3766" s="17">
        <v>1.59</v>
      </c>
      <c r="E3766" s="15"/>
      <c r="F3766" s="15"/>
      <c r="G3766" s="36" t="str">
        <f>TEXT(UsageTable[[#This Row],[Time]],"mm-dd")</f>
        <v>03-15</v>
      </c>
      <c r="H3766" s="36" t="b" cm="1">
        <f t="array" ref="H3766">OR(WEEKDAY(UsageTable[[#This Row],[Time]])={1,7},NOT(ISERROR(VLOOKUP(DATE(YEAR(UsageTable[[#This Row],[Time]]),MONTH(UsageTable[[#This Row],[Time]]),DAY(UsageTable[[#This Row],[Time]])),Holidays[Date],1,FALSE()))))</f>
        <v>0</v>
      </c>
      <c r="I37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1.59</v>
      </c>
    </row>
    <row r="3767" spans="2:11" x14ac:dyDescent="0.3">
      <c r="B3767" s="14">
        <v>44270</v>
      </c>
      <c r="C3767" s="61">
        <v>44270.75</v>
      </c>
      <c r="D3767" s="17">
        <v>2.0299999999999998</v>
      </c>
      <c r="E3767" s="15"/>
      <c r="F3767" s="15"/>
      <c r="G3767" s="36" t="str">
        <f>TEXT(UsageTable[[#This Row],[Time]],"mm-dd")</f>
        <v>03-15</v>
      </c>
      <c r="H3767" s="36" t="b" cm="1">
        <f t="array" ref="H3767">OR(WEEKDAY(UsageTable[[#This Row],[Time]])={1,7},NOT(ISERROR(VLOOKUP(DATE(YEAR(UsageTable[[#This Row],[Time]]),MONTH(UsageTable[[#This Row],[Time]]),DAY(UsageTable[[#This Row],[Time]])),Holidays[Date],1,FALSE()))))</f>
        <v>0</v>
      </c>
      <c r="I37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2.0299999999999998</v>
      </c>
    </row>
    <row r="3768" spans="2:11" x14ac:dyDescent="0.3">
      <c r="B3768" s="14">
        <v>44270</v>
      </c>
      <c r="C3768" s="61">
        <v>44270.791666666664</v>
      </c>
      <c r="D3768" s="17">
        <v>2.04</v>
      </c>
      <c r="E3768" s="15"/>
      <c r="F3768" s="15"/>
      <c r="G3768" s="36" t="str">
        <f>TEXT(UsageTable[[#This Row],[Time]],"mm-dd")</f>
        <v>03-15</v>
      </c>
      <c r="H3768" s="36" t="b" cm="1">
        <f t="array" ref="H3768">OR(WEEKDAY(UsageTable[[#This Row],[Time]])={1,7},NOT(ISERROR(VLOOKUP(DATE(YEAR(UsageTable[[#This Row],[Time]]),MONTH(UsageTable[[#This Row],[Time]]),DAY(UsageTable[[#This Row],[Time]])),Holidays[Date],1,FALSE()))))</f>
        <v>0</v>
      </c>
      <c r="I37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2.04</v>
      </c>
      <c r="J37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69" spans="2:11" x14ac:dyDescent="0.3">
      <c r="B3769" s="14">
        <v>44270</v>
      </c>
      <c r="C3769" s="61">
        <v>44270.833333333336</v>
      </c>
      <c r="D3769" s="17">
        <v>2.4</v>
      </c>
      <c r="E3769" s="15"/>
      <c r="F3769" s="15"/>
      <c r="G3769" s="36" t="str">
        <f>TEXT(UsageTable[[#This Row],[Time]],"mm-dd")</f>
        <v>03-15</v>
      </c>
      <c r="H3769" s="36" t="b" cm="1">
        <f t="array" ref="H3769">OR(WEEKDAY(UsageTable[[#This Row],[Time]])={1,7},NOT(ISERROR(VLOOKUP(DATE(YEAR(UsageTable[[#This Row],[Time]]),MONTH(UsageTable[[#This Row],[Time]]),DAY(UsageTable[[#This Row],[Time]])),Holidays[Date],1,FALSE()))))</f>
        <v>0</v>
      </c>
      <c r="I37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v>
      </c>
      <c r="J37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0" spans="2:11" x14ac:dyDescent="0.3">
      <c r="B3770" s="14">
        <v>44270</v>
      </c>
      <c r="C3770" s="61">
        <v>44270.875</v>
      </c>
      <c r="D3770" s="17">
        <v>1.03</v>
      </c>
      <c r="E3770" s="15"/>
      <c r="F3770" s="15"/>
      <c r="G3770" s="36" t="str">
        <f>TEXT(UsageTable[[#This Row],[Time]],"mm-dd")</f>
        <v>03-15</v>
      </c>
      <c r="H3770" s="36" t="b" cm="1">
        <f t="array" ref="H3770">OR(WEEKDAY(UsageTable[[#This Row],[Time]])={1,7},NOT(ISERROR(VLOOKUP(DATE(YEAR(UsageTable[[#This Row],[Time]]),MONTH(UsageTable[[#This Row],[Time]]),DAY(UsageTable[[#This Row],[Time]])),Holidays[Date],1,FALSE()))))</f>
        <v>0</v>
      </c>
      <c r="I37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7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1" spans="2:11" x14ac:dyDescent="0.3">
      <c r="B3771" s="14">
        <v>44270</v>
      </c>
      <c r="C3771" s="61">
        <v>44270.916666666664</v>
      </c>
      <c r="D3771" s="17">
        <v>3.95</v>
      </c>
      <c r="E3771" s="15"/>
      <c r="F3771" s="15"/>
      <c r="G3771" s="36" t="str">
        <f>TEXT(UsageTable[[#This Row],[Time]],"mm-dd")</f>
        <v>03-15</v>
      </c>
      <c r="H3771" s="36" t="b" cm="1">
        <f t="array" ref="H3771">OR(WEEKDAY(UsageTable[[#This Row],[Time]])={1,7},NOT(ISERROR(VLOOKUP(DATE(YEAR(UsageTable[[#This Row],[Time]]),MONTH(UsageTable[[#This Row],[Time]]),DAY(UsageTable[[#This Row],[Time]])),Holidays[Date],1,FALSE()))))</f>
        <v>0</v>
      </c>
      <c r="I37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3.95</v>
      </c>
      <c r="J37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2" spans="2:11" x14ac:dyDescent="0.3">
      <c r="B3772" s="14">
        <v>44270</v>
      </c>
      <c r="C3772" s="61">
        <v>44270.958333333336</v>
      </c>
      <c r="D3772" s="17">
        <v>4.99</v>
      </c>
      <c r="E3772" s="15"/>
      <c r="F3772" s="15"/>
      <c r="G3772" s="36" t="str">
        <f>TEXT(UsageTable[[#This Row],[Time]],"mm-dd")</f>
        <v>03-15</v>
      </c>
      <c r="H3772" s="36" t="b" cm="1">
        <f t="array" ref="H3772">OR(WEEKDAY(UsageTable[[#This Row],[Time]])={1,7},NOT(ISERROR(VLOOKUP(DATE(YEAR(UsageTable[[#This Row],[Time]]),MONTH(UsageTable[[#This Row],[Time]]),DAY(UsageTable[[#This Row],[Time]])),Holidays[Date],1,FALSE()))))</f>
        <v>0</v>
      </c>
      <c r="I37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4.99</v>
      </c>
      <c r="J37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3" spans="2:11" x14ac:dyDescent="0.3">
      <c r="B3773" s="14">
        <v>44271</v>
      </c>
      <c r="C3773" s="61">
        <v>44271</v>
      </c>
      <c r="D3773" s="17">
        <v>2.1</v>
      </c>
      <c r="E3773" s="15"/>
      <c r="F3773" s="15"/>
      <c r="G3773" s="36" t="str">
        <f>TEXT(UsageTable[[#This Row],[Time]],"mm-dd")</f>
        <v>03-16</v>
      </c>
      <c r="H3773" s="36" t="b" cm="1">
        <f t="array" ref="H3773">OR(WEEKDAY(UsageTable[[#This Row],[Time]])={1,7},NOT(ISERROR(VLOOKUP(DATE(YEAR(UsageTable[[#This Row],[Time]]),MONTH(UsageTable[[#This Row],[Time]]),DAY(UsageTable[[#This Row],[Time]])),Holidays[Date],1,FALSE()))))</f>
        <v>0</v>
      </c>
      <c r="I37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v>
      </c>
      <c r="J37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4" spans="2:11" x14ac:dyDescent="0.3">
      <c r="B3774" s="14">
        <v>44271</v>
      </c>
      <c r="C3774" s="61">
        <v>44271.041666666664</v>
      </c>
      <c r="D3774" s="17">
        <v>0.36</v>
      </c>
      <c r="E3774" s="15"/>
      <c r="F3774" s="15"/>
      <c r="G3774" s="36" t="str">
        <f>TEXT(UsageTable[[#This Row],[Time]],"mm-dd")</f>
        <v>03-16</v>
      </c>
      <c r="H3774" s="36" t="b" cm="1">
        <f t="array" ref="H3774">OR(WEEKDAY(UsageTable[[#This Row],[Time]])={1,7},NOT(ISERROR(VLOOKUP(DATE(YEAR(UsageTable[[#This Row],[Time]]),MONTH(UsageTable[[#This Row],[Time]]),DAY(UsageTable[[#This Row],[Time]])),Holidays[Date],1,FALSE()))))</f>
        <v>0</v>
      </c>
      <c r="I37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7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5" spans="2:11" x14ac:dyDescent="0.3">
      <c r="B3775" s="14">
        <v>44271</v>
      </c>
      <c r="C3775" s="61">
        <v>44271.083333333336</v>
      </c>
      <c r="D3775" s="17">
        <v>0.95</v>
      </c>
      <c r="E3775" s="15"/>
      <c r="F3775" s="15"/>
      <c r="G3775" s="36" t="str">
        <f>TEXT(UsageTable[[#This Row],[Time]],"mm-dd")</f>
        <v>03-16</v>
      </c>
      <c r="H3775" s="36" t="b" cm="1">
        <f t="array" ref="H3775">OR(WEEKDAY(UsageTable[[#This Row],[Time]])={1,7},NOT(ISERROR(VLOOKUP(DATE(YEAR(UsageTable[[#This Row],[Time]]),MONTH(UsageTable[[#This Row],[Time]]),DAY(UsageTable[[#This Row],[Time]])),Holidays[Date],1,FALSE()))))</f>
        <v>0</v>
      </c>
      <c r="I37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7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6" spans="2:11" x14ac:dyDescent="0.3">
      <c r="B3776" s="14">
        <v>44271</v>
      </c>
      <c r="C3776" s="61">
        <v>44271.125</v>
      </c>
      <c r="D3776" s="17">
        <v>0.34</v>
      </c>
      <c r="E3776" s="15"/>
      <c r="F3776" s="15"/>
      <c r="G3776" s="36" t="str">
        <f>TEXT(UsageTable[[#This Row],[Time]],"mm-dd")</f>
        <v>03-16</v>
      </c>
      <c r="H3776" s="36" t="b" cm="1">
        <f t="array" ref="H3776">OR(WEEKDAY(UsageTable[[#This Row],[Time]])={1,7},NOT(ISERROR(VLOOKUP(DATE(YEAR(UsageTable[[#This Row],[Time]]),MONTH(UsageTable[[#This Row],[Time]]),DAY(UsageTable[[#This Row],[Time]])),Holidays[Date],1,FALSE()))))</f>
        <v>0</v>
      </c>
      <c r="I37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7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7" spans="2:11" x14ac:dyDescent="0.3">
      <c r="B3777" s="14">
        <v>44271</v>
      </c>
      <c r="C3777" s="61">
        <v>44271.166666666664</v>
      </c>
      <c r="D3777" s="17">
        <v>0.87</v>
      </c>
      <c r="E3777" s="15"/>
      <c r="F3777" s="15"/>
      <c r="G3777" s="36" t="str">
        <f>TEXT(UsageTable[[#This Row],[Time]],"mm-dd")</f>
        <v>03-16</v>
      </c>
      <c r="H3777" s="36" t="b" cm="1">
        <f t="array" ref="H3777">OR(WEEKDAY(UsageTable[[#This Row],[Time]])={1,7},NOT(ISERROR(VLOOKUP(DATE(YEAR(UsageTable[[#This Row],[Time]]),MONTH(UsageTable[[#This Row],[Time]]),DAY(UsageTable[[#This Row],[Time]])),Holidays[Date],1,FALSE()))))</f>
        <v>0</v>
      </c>
      <c r="I37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0.87</v>
      </c>
      <c r="J37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8" spans="2:11" x14ac:dyDescent="0.3">
      <c r="B3778" s="14">
        <v>44271</v>
      </c>
      <c r="C3778" s="61">
        <v>44271.208333333336</v>
      </c>
      <c r="D3778" s="17">
        <v>0.54</v>
      </c>
      <c r="E3778" s="15"/>
      <c r="F3778" s="15"/>
      <c r="G3778" s="36" t="str">
        <f>TEXT(UsageTable[[#This Row],[Time]],"mm-dd")</f>
        <v>03-16</v>
      </c>
      <c r="H3778" s="36" t="b" cm="1">
        <f t="array" ref="H3778">OR(WEEKDAY(UsageTable[[#This Row],[Time]])={1,7},NOT(ISERROR(VLOOKUP(DATE(YEAR(UsageTable[[#This Row],[Time]]),MONTH(UsageTable[[#This Row],[Time]]),DAY(UsageTable[[#This Row],[Time]])),Holidays[Date],1,FALSE()))))</f>
        <v>0</v>
      </c>
      <c r="I37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37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79" spans="2:11" x14ac:dyDescent="0.3">
      <c r="B3779" s="14">
        <v>44271</v>
      </c>
      <c r="C3779" s="61">
        <v>44271.25</v>
      </c>
      <c r="D3779" s="17">
        <v>0.86</v>
      </c>
      <c r="E3779" s="15"/>
      <c r="F3779" s="15"/>
      <c r="G3779" s="36" t="str">
        <f>TEXT(UsageTable[[#This Row],[Time]],"mm-dd")</f>
        <v>03-16</v>
      </c>
      <c r="H3779" s="36" t="b" cm="1">
        <f t="array" ref="H3779">OR(WEEKDAY(UsageTable[[#This Row],[Time]])={1,7},NOT(ISERROR(VLOOKUP(DATE(YEAR(UsageTable[[#This Row],[Time]]),MONTH(UsageTable[[#This Row],[Time]]),DAY(UsageTable[[#This Row],[Time]])),Holidays[Date],1,FALSE()))))</f>
        <v>0</v>
      </c>
      <c r="I37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37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0" spans="2:11" x14ac:dyDescent="0.3">
      <c r="B3780" s="14">
        <v>44271</v>
      </c>
      <c r="C3780" s="61">
        <v>44271.291666666664</v>
      </c>
      <c r="D3780" s="17">
        <v>2.13</v>
      </c>
      <c r="E3780" s="15"/>
      <c r="F3780" s="15"/>
      <c r="G3780" s="36" t="str">
        <f>TEXT(UsageTable[[#This Row],[Time]],"mm-dd")</f>
        <v>03-16</v>
      </c>
      <c r="H3780" s="36" t="b" cm="1">
        <f t="array" ref="H3780">OR(WEEKDAY(UsageTable[[#This Row],[Time]])={1,7},NOT(ISERROR(VLOOKUP(DATE(YEAR(UsageTable[[#This Row],[Time]]),MONTH(UsageTable[[#This Row],[Time]]),DAY(UsageTable[[#This Row],[Time]])),Holidays[Date],1,FALSE()))))</f>
        <v>0</v>
      </c>
      <c r="I37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2.13</v>
      </c>
    </row>
    <row r="3781" spans="2:11" x14ac:dyDescent="0.3">
      <c r="B3781" s="14">
        <v>44271</v>
      </c>
      <c r="C3781" s="61">
        <v>44271.333333333336</v>
      </c>
      <c r="D3781" s="17">
        <v>2.61</v>
      </c>
      <c r="E3781" s="15"/>
      <c r="F3781" s="15"/>
      <c r="G3781" s="36" t="str">
        <f>TEXT(UsageTable[[#This Row],[Time]],"mm-dd")</f>
        <v>03-16</v>
      </c>
      <c r="H3781" s="36" t="b" cm="1">
        <f t="array" ref="H3781">OR(WEEKDAY(UsageTable[[#This Row],[Time]])={1,7},NOT(ISERROR(VLOOKUP(DATE(YEAR(UsageTable[[#This Row],[Time]]),MONTH(UsageTable[[#This Row],[Time]]),DAY(UsageTable[[#This Row],[Time]])),Holidays[Date],1,FALSE()))))</f>
        <v>0</v>
      </c>
      <c r="I37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2.61</v>
      </c>
    </row>
    <row r="3782" spans="2:11" x14ac:dyDescent="0.3">
      <c r="B3782" s="14">
        <v>44271</v>
      </c>
      <c r="C3782" s="61">
        <v>44271.375</v>
      </c>
      <c r="D3782" s="17">
        <v>1.95</v>
      </c>
      <c r="E3782" s="15"/>
      <c r="F3782" s="15"/>
      <c r="G3782" s="36" t="str">
        <f>TEXT(UsageTable[[#This Row],[Time]],"mm-dd")</f>
        <v>03-16</v>
      </c>
      <c r="H3782" s="36" t="b" cm="1">
        <f t="array" ref="H3782">OR(WEEKDAY(UsageTable[[#This Row],[Time]])={1,7},NOT(ISERROR(VLOOKUP(DATE(YEAR(UsageTable[[#This Row],[Time]]),MONTH(UsageTable[[#This Row],[Time]]),DAY(UsageTable[[#This Row],[Time]])),Holidays[Date],1,FALSE()))))</f>
        <v>0</v>
      </c>
      <c r="I37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1.95</v>
      </c>
    </row>
    <row r="3783" spans="2:11" x14ac:dyDescent="0.3">
      <c r="B3783" s="14">
        <v>44271</v>
      </c>
      <c r="C3783" s="61">
        <v>44271.416666666664</v>
      </c>
      <c r="D3783" s="17">
        <v>2.15</v>
      </c>
      <c r="E3783" s="15"/>
      <c r="F3783" s="15"/>
      <c r="G3783" s="36" t="str">
        <f>TEXT(UsageTable[[#This Row],[Time]],"mm-dd")</f>
        <v>03-16</v>
      </c>
      <c r="H3783" s="36" t="b" cm="1">
        <f t="array" ref="H3783">OR(WEEKDAY(UsageTable[[#This Row],[Time]])={1,7},NOT(ISERROR(VLOOKUP(DATE(YEAR(UsageTable[[#This Row],[Time]]),MONTH(UsageTable[[#This Row],[Time]]),DAY(UsageTable[[#This Row],[Time]])),Holidays[Date],1,FALSE()))))</f>
        <v>0</v>
      </c>
      <c r="I37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2.15</v>
      </c>
    </row>
    <row r="3784" spans="2:11" x14ac:dyDescent="0.3">
      <c r="B3784" s="14">
        <v>44271</v>
      </c>
      <c r="C3784" s="61">
        <v>44271.458333333336</v>
      </c>
      <c r="D3784" s="17">
        <v>1.23</v>
      </c>
      <c r="E3784" s="15"/>
      <c r="F3784" s="15"/>
      <c r="G3784" s="36" t="str">
        <f>TEXT(UsageTable[[#This Row],[Time]],"mm-dd")</f>
        <v>03-16</v>
      </c>
      <c r="H3784" s="36" t="b" cm="1">
        <f t="array" ref="H3784">OR(WEEKDAY(UsageTable[[#This Row],[Time]])={1,7},NOT(ISERROR(VLOOKUP(DATE(YEAR(UsageTable[[#This Row],[Time]]),MONTH(UsageTable[[#This Row],[Time]]),DAY(UsageTable[[#This Row],[Time]])),Holidays[Date],1,FALSE()))))</f>
        <v>0</v>
      </c>
      <c r="I37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1.23</v>
      </c>
      <c r="K37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5" spans="2:11" x14ac:dyDescent="0.3">
      <c r="B3785" s="14">
        <v>44271</v>
      </c>
      <c r="C3785" s="61">
        <v>44271.5</v>
      </c>
      <c r="D3785" s="17">
        <v>1.04</v>
      </c>
      <c r="E3785" s="15"/>
      <c r="F3785" s="15"/>
      <c r="G3785" s="36" t="str">
        <f>TEXT(UsageTable[[#This Row],[Time]],"mm-dd")</f>
        <v>03-16</v>
      </c>
      <c r="H3785" s="36" t="b" cm="1">
        <f t="array" ref="H3785">OR(WEEKDAY(UsageTable[[#This Row],[Time]])={1,7},NOT(ISERROR(VLOOKUP(DATE(YEAR(UsageTable[[#This Row],[Time]]),MONTH(UsageTable[[#This Row],[Time]]),DAY(UsageTable[[#This Row],[Time]])),Holidays[Date],1,FALSE()))))</f>
        <v>0</v>
      </c>
      <c r="I37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1.04</v>
      </c>
      <c r="K37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6" spans="2:11" x14ac:dyDescent="0.3">
      <c r="B3786" s="14">
        <v>44271</v>
      </c>
      <c r="C3786" s="61">
        <v>44271.541666666664</v>
      </c>
      <c r="D3786" s="17">
        <v>1.27</v>
      </c>
      <c r="E3786" s="15"/>
      <c r="F3786" s="15"/>
      <c r="G3786" s="36" t="str">
        <f>TEXT(UsageTable[[#This Row],[Time]],"mm-dd")</f>
        <v>03-16</v>
      </c>
      <c r="H3786" s="36" t="b" cm="1">
        <f t="array" ref="H3786">OR(WEEKDAY(UsageTable[[#This Row],[Time]])={1,7},NOT(ISERROR(VLOOKUP(DATE(YEAR(UsageTable[[#This Row],[Time]]),MONTH(UsageTable[[#This Row],[Time]]),DAY(UsageTable[[#This Row],[Time]])),Holidays[Date],1,FALSE()))))</f>
        <v>0</v>
      </c>
      <c r="I37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1.27</v>
      </c>
      <c r="K37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7" spans="2:11" x14ac:dyDescent="0.3">
      <c r="B3787" s="14">
        <v>44271</v>
      </c>
      <c r="C3787" s="61">
        <v>44271.583333333336</v>
      </c>
      <c r="D3787" s="17">
        <v>2.0699999999999998</v>
      </c>
      <c r="E3787" s="15"/>
      <c r="F3787" s="15"/>
      <c r="G3787" s="36" t="str">
        <f>TEXT(UsageTable[[#This Row],[Time]],"mm-dd")</f>
        <v>03-16</v>
      </c>
      <c r="H3787" s="36" t="b" cm="1">
        <f t="array" ref="H3787">OR(WEEKDAY(UsageTable[[#This Row],[Time]])={1,7},NOT(ISERROR(VLOOKUP(DATE(YEAR(UsageTable[[#This Row],[Time]]),MONTH(UsageTable[[#This Row],[Time]]),DAY(UsageTable[[#This Row],[Time]])),Holidays[Date],1,FALSE()))))</f>
        <v>0</v>
      </c>
      <c r="I37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2.0699999999999998</v>
      </c>
      <c r="K37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8" spans="2:11" x14ac:dyDescent="0.3">
      <c r="B3788" s="14">
        <v>44271</v>
      </c>
      <c r="C3788" s="61">
        <v>44271.625</v>
      </c>
      <c r="D3788" s="17">
        <v>1.21</v>
      </c>
      <c r="E3788" s="15"/>
      <c r="F3788" s="15"/>
      <c r="G3788" s="36" t="str">
        <f>TEXT(UsageTable[[#This Row],[Time]],"mm-dd")</f>
        <v>03-16</v>
      </c>
      <c r="H3788" s="36" t="b" cm="1">
        <f t="array" ref="H3788">OR(WEEKDAY(UsageTable[[#This Row],[Time]])={1,7},NOT(ISERROR(VLOOKUP(DATE(YEAR(UsageTable[[#This Row],[Time]]),MONTH(UsageTable[[#This Row],[Time]]),DAY(UsageTable[[#This Row],[Time]])),Holidays[Date],1,FALSE()))))</f>
        <v>0</v>
      </c>
      <c r="I37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1.21</v>
      </c>
      <c r="K37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89" spans="2:11" x14ac:dyDescent="0.3">
      <c r="B3789" s="14">
        <v>44271</v>
      </c>
      <c r="C3789" s="61">
        <v>44271.666666666664</v>
      </c>
      <c r="D3789" s="17">
        <v>1.78</v>
      </c>
      <c r="E3789" s="15"/>
      <c r="F3789" s="15"/>
      <c r="G3789" s="36" t="str">
        <f>TEXT(UsageTable[[#This Row],[Time]],"mm-dd")</f>
        <v>03-16</v>
      </c>
      <c r="H3789" s="36" t="b" cm="1">
        <f t="array" ref="H3789">OR(WEEKDAY(UsageTable[[#This Row],[Time]])={1,7},NOT(ISERROR(VLOOKUP(DATE(YEAR(UsageTable[[#This Row],[Time]]),MONTH(UsageTable[[#This Row],[Time]]),DAY(UsageTable[[#This Row],[Time]])),Holidays[Date],1,FALSE()))))</f>
        <v>0</v>
      </c>
      <c r="I37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1.78</v>
      </c>
      <c r="K37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0" spans="2:11" x14ac:dyDescent="0.3">
      <c r="B3790" s="14">
        <v>44271</v>
      </c>
      <c r="C3790" s="61">
        <v>44271.708333333336</v>
      </c>
      <c r="D3790" s="17">
        <v>1.31</v>
      </c>
      <c r="E3790" s="15"/>
      <c r="F3790" s="15"/>
      <c r="G3790" s="36" t="str">
        <f>TEXT(UsageTable[[#This Row],[Time]],"mm-dd")</f>
        <v>03-16</v>
      </c>
      <c r="H3790" s="36" t="b" cm="1">
        <f t="array" ref="H3790">OR(WEEKDAY(UsageTable[[#This Row],[Time]])={1,7},NOT(ISERROR(VLOOKUP(DATE(YEAR(UsageTable[[#This Row],[Time]]),MONTH(UsageTable[[#This Row],[Time]]),DAY(UsageTable[[#This Row],[Time]])),Holidays[Date],1,FALSE()))))</f>
        <v>0</v>
      </c>
      <c r="I37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1.31</v>
      </c>
    </row>
    <row r="3791" spans="2:11" x14ac:dyDescent="0.3">
      <c r="B3791" s="14">
        <v>44271</v>
      </c>
      <c r="C3791" s="61">
        <v>44271.75</v>
      </c>
      <c r="D3791" s="17">
        <v>1.96</v>
      </c>
      <c r="E3791" s="15"/>
      <c r="F3791" s="15"/>
      <c r="G3791" s="36" t="str">
        <f>TEXT(UsageTable[[#This Row],[Time]],"mm-dd")</f>
        <v>03-16</v>
      </c>
      <c r="H3791" s="36" t="b" cm="1">
        <f t="array" ref="H3791">OR(WEEKDAY(UsageTable[[#This Row],[Time]])={1,7},NOT(ISERROR(VLOOKUP(DATE(YEAR(UsageTable[[#This Row],[Time]]),MONTH(UsageTable[[#This Row],[Time]]),DAY(UsageTable[[#This Row],[Time]])),Holidays[Date],1,FALSE()))))</f>
        <v>0</v>
      </c>
      <c r="I37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7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1.96</v>
      </c>
    </row>
    <row r="3792" spans="2:11" x14ac:dyDescent="0.3">
      <c r="B3792" s="14">
        <v>44271</v>
      </c>
      <c r="C3792" s="61">
        <v>44271.791666666664</v>
      </c>
      <c r="D3792" s="17">
        <v>1.74</v>
      </c>
      <c r="E3792" s="15"/>
      <c r="F3792" s="15"/>
      <c r="G3792" s="36" t="str">
        <f>TEXT(UsageTable[[#This Row],[Time]],"mm-dd")</f>
        <v>03-16</v>
      </c>
      <c r="H3792" s="36" t="b" cm="1">
        <f t="array" ref="H3792">OR(WEEKDAY(UsageTable[[#This Row],[Time]])={1,7},NOT(ISERROR(VLOOKUP(DATE(YEAR(UsageTable[[#This Row],[Time]]),MONTH(UsageTable[[#This Row],[Time]]),DAY(UsageTable[[#This Row],[Time]])),Holidays[Date],1,FALSE()))))</f>
        <v>0</v>
      </c>
      <c r="I37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37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3" spans="2:11" x14ac:dyDescent="0.3">
      <c r="B3793" s="14">
        <v>44271</v>
      </c>
      <c r="C3793" s="61">
        <v>44271.833333333336</v>
      </c>
      <c r="D3793" s="17">
        <v>1.62</v>
      </c>
      <c r="E3793" s="15"/>
      <c r="F3793" s="15"/>
      <c r="G3793" s="36" t="str">
        <f>TEXT(UsageTable[[#This Row],[Time]],"mm-dd")</f>
        <v>03-16</v>
      </c>
      <c r="H3793" s="36" t="b" cm="1">
        <f t="array" ref="H3793">OR(WEEKDAY(UsageTable[[#This Row],[Time]])={1,7},NOT(ISERROR(VLOOKUP(DATE(YEAR(UsageTable[[#This Row],[Time]]),MONTH(UsageTable[[#This Row],[Time]]),DAY(UsageTable[[#This Row],[Time]])),Holidays[Date],1,FALSE()))))</f>
        <v>0</v>
      </c>
      <c r="I37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1.62</v>
      </c>
      <c r="J37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4" spans="2:11" x14ac:dyDescent="0.3">
      <c r="B3794" s="14">
        <v>44271</v>
      </c>
      <c r="C3794" s="61">
        <v>44271.875</v>
      </c>
      <c r="D3794" s="17">
        <v>2.15</v>
      </c>
      <c r="E3794" s="15"/>
      <c r="F3794" s="15"/>
      <c r="G3794" s="36" t="str">
        <f>TEXT(UsageTable[[#This Row],[Time]],"mm-dd")</f>
        <v>03-16</v>
      </c>
      <c r="H3794" s="36" t="b" cm="1">
        <f t="array" ref="H3794">OR(WEEKDAY(UsageTable[[#This Row],[Time]])={1,7},NOT(ISERROR(VLOOKUP(DATE(YEAR(UsageTable[[#This Row],[Time]]),MONTH(UsageTable[[#This Row],[Time]]),DAY(UsageTable[[#This Row],[Time]])),Holidays[Date],1,FALSE()))))</f>
        <v>0</v>
      </c>
      <c r="I37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2.15</v>
      </c>
      <c r="J37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5" spans="2:11" x14ac:dyDescent="0.3">
      <c r="B3795" s="14">
        <v>44271</v>
      </c>
      <c r="C3795" s="61">
        <v>44271.916666666664</v>
      </c>
      <c r="D3795" s="17">
        <v>1.35</v>
      </c>
      <c r="E3795" s="15"/>
      <c r="F3795" s="15"/>
      <c r="G3795" s="36" t="str">
        <f>TEXT(UsageTable[[#This Row],[Time]],"mm-dd")</f>
        <v>03-16</v>
      </c>
      <c r="H3795" s="36" t="b" cm="1">
        <f t="array" ref="H3795">OR(WEEKDAY(UsageTable[[#This Row],[Time]])={1,7},NOT(ISERROR(VLOOKUP(DATE(YEAR(UsageTable[[#This Row],[Time]]),MONTH(UsageTable[[#This Row],[Time]]),DAY(UsageTable[[#This Row],[Time]])),Holidays[Date],1,FALSE()))))</f>
        <v>0</v>
      </c>
      <c r="I37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1.35</v>
      </c>
      <c r="J37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6" spans="2:11" x14ac:dyDescent="0.3">
      <c r="B3796" s="14">
        <v>44271</v>
      </c>
      <c r="C3796" s="61">
        <v>44271.958333333336</v>
      </c>
      <c r="D3796" s="17">
        <v>1.59</v>
      </c>
      <c r="E3796" s="15"/>
      <c r="F3796" s="15"/>
      <c r="G3796" s="36" t="str">
        <f>TEXT(UsageTable[[#This Row],[Time]],"mm-dd")</f>
        <v>03-16</v>
      </c>
      <c r="H3796" s="36" t="b" cm="1">
        <f t="array" ref="H3796">OR(WEEKDAY(UsageTable[[#This Row],[Time]])={1,7},NOT(ISERROR(VLOOKUP(DATE(YEAR(UsageTable[[#This Row],[Time]]),MONTH(UsageTable[[#This Row],[Time]]),DAY(UsageTable[[#This Row],[Time]])),Holidays[Date],1,FALSE()))))</f>
        <v>0</v>
      </c>
      <c r="I37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1.59</v>
      </c>
      <c r="J37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7" spans="2:11" x14ac:dyDescent="0.3">
      <c r="B3797" s="14">
        <v>44272</v>
      </c>
      <c r="C3797" s="61">
        <v>44272</v>
      </c>
      <c r="D3797" s="17">
        <v>4.5199999999999996</v>
      </c>
      <c r="E3797" s="15"/>
      <c r="F3797" s="15"/>
      <c r="G3797" s="36" t="str">
        <f>TEXT(UsageTable[[#This Row],[Time]],"mm-dd")</f>
        <v>03-17</v>
      </c>
      <c r="H3797" s="36" t="b" cm="1">
        <f t="array" ref="H3797">OR(WEEKDAY(UsageTable[[#This Row],[Time]])={1,7},NOT(ISERROR(VLOOKUP(DATE(YEAR(UsageTable[[#This Row],[Time]]),MONTH(UsageTable[[#This Row],[Time]]),DAY(UsageTable[[#This Row],[Time]])),Holidays[Date],1,FALSE()))))</f>
        <v>0</v>
      </c>
      <c r="I37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4.5199999999999996</v>
      </c>
      <c r="J37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8" spans="2:11" x14ac:dyDescent="0.3">
      <c r="B3798" s="14">
        <v>44272</v>
      </c>
      <c r="C3798" s="61">
        <v>44272.041666666664</v>
      </c>
      <c r="D3798" s="17">
        <v>5.42</v>
      </c>
      <c r="E3798" s="15"/>
      <c r="F3798" s="15"/>
      <c r="G3798" s="36" t="str">
        <f>TEXT(UsageTable[[#This Row],[Time]],"mm-dd")</f>
        <v>03-17</v>
      </c>
      <c r="H3798" s="36" t="b" cm="1">
        <f t="array" ref="H3798">OR(WEEKDAY(UsageTable[[#This Row],[Time]])={1,7},NOT(ISERROR(VLOOKUP(DATE(YEAR(UsageTable[[#This Row],[Time]]),MONTH(UsageTable[[#This Row],[Time]]),DAY(UsageTable[[#This Row],[Time]])),Holidays[Date],1,FALSE()))))</f>
        <v>0</v>
      </c>
      <c r="I37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5.42</v>
      </c>
      <c r="J37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799" spans="2:11" x14ac:dyDescent="0.3">
      <c r="B3799" s="14">
        <v>44272</v>
      </c>
      <c r="C3799" s="61">
        <v>44272.083333333336</v>
      </c>
      <c r="D3799" s="17">
        <v>1.1000000000000001</v>
      </c>
      <c r="E3799" s="15"/>
      <c r="F3799" s="15"/>
      <c r="G3799" s="36" t="str">
        <f>TEXT(UsageTable[[#This Row],[Time]],"mm-dd")</f>
        <v>03-17</v>
      </c>
      <c r="H3799" s="36" t="b" cm="1">
        <f t="array" ref="H3799">OR(WEEKDAY(UsageTable[[#This Row],[Time]])={1,7},NOT(ISERROR(VLOOKUP(DATE(YEAR(UsageTable[[#This Row],[Time]]),MONTH(UsageTable[[#This Row],[Time]]),DAY(UsageTable[[#This Row],[Time]])),Holidays[Date],1,FALSE()))))</f>
        <v>0</v>
      </c>
      <c r="I37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1.1000000000000001</v>
      </c>
      <c r="J37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7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0" spans="2:11" x14ac:dyDescent="0.3">
      <c r="B3800" s="14">
        <v>44272</v>
      </c>
      <c r="C3800" s="61">
        <v>44272.125</v>
      </c>
      <c r="D3800" s="17">
        <v>1.22</v>
      </c>
      <c r="E3800" s="15"/>
      <c r="F3800" s="15"/>
      <c r="G3800" s="36" t="str">
        <f>TEXT(UsageTable[[#This Row],[Time]],"mm-dd")</f>
        <v>03-17</v>
      </c>
      <c r="H3800" s="36" t="b" cm="1">
        <f t="array" ref="H3800">OR(WEEKDAY(UsageTable[[#This Row],[Time]])={1,7},NOT(ISERROR(VLOOKUP(DATE(YEAR(UsageTable[[#This Row],[Time]]),MONTH(UsageTable[[#This Row],[Time]]),DAY(UsageTable[[#This Row],[Time]])),Holidays[Date],1,FALSE()))))</f>
        <v>0</v>
      </c>
      <c r="I38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1.22</v>
      </c>
      <c r="J38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1" spans="2:11" x14ac:dyDescent="0.3">
      <c r="B3801" s="14">
        <v>44272</v>
      </c>
      <c r="C3801" s="61">
        <v>44272.166666666664</v>
      </c>
      <c r="D3801" s="17">
        <v>1.77</v>
      </c>
      <c r="E3801" s="15"/>
      <c r="F3801" s="15"/>
      <c r="G3801" s="36" t="str">
        <f>TEXT(UsageTable[[#This Row],[Time]],"mm-dd")</f>
        <v>03-17</v>
      </c>
      <c r="H3801" s="36" t="b" cm="1">
        <f t="array" ref="H3801">OR(WEEKDAY(UsageTable[[#This Row],[Time]])={1,7},NOT(ISERROR(VLOOKUP(DATE(YEAR(UsageTable[[#This Row],[Time]]),MONTH(UsageTable[[#This Row],[Time]]),DAY(UsageTable[[#This Row],[Time]])),Holidays[Date],1,FALSE()))))</f>
        <v>0</v>
      </c>
      <c r="I38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1.77</v>
      </c>
      <c r="J38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2" spans="2:11" x14ac:dyDescent="0.3">
      <c r="B3802" s="14">
        <v>44272</v>
      </c>
      <c r="C3802" s="61">
        <v>44272.208333333336</v>
      </c>
      <c r="D3802" s="17">
        <v>0.79</v>
      </c>
      <c r="E3802" s="15"/>
      <c r="F3802" s="15"/>
      <c r="G3802" s="36" t="str">
        <f>TEXT(UsageTable[[#This Row],[Time]],"mm-dd")</f>
        <v>03-17</v>
      </c>
      <c r="H3802" s="36" t="b" cm="1">
        <f t="array" ref="H3802">OR(WEEKDAY(UsageTable[[#This Row],[Time]])={1,7},NOT(ISERROR(VLOOKUP(DATE(YEAR(UsageTable[[#This Row],[Time]]),MONTH(UsageTable[[#This Row],[Time]]),DAY(UsageTable[[#This Row],[Time]])),Holidays[Date],1,FALSE()))))</f>
        <v>0</v>
      </c>
      <c r="I38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8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3" spans="2:11" x14ac:dyDescent="0.3">
      <c r="B3803" s="14">
        <v>44272</v>
      </c>
      <c r="C3803" s="61">
        <v>44272.25</v>
      </c>
      <c r="D3803" s="17">
        <v>0.86</v>
      </c>
      <c r="E3803" s="15"/>
      <c r="F3803" s="15"/>
      <c r="G3803" s="36" t="str">
        <f>TEXT(UsageTable[[#This Row],[Time]],"mm-dd")</f>
        <v>03-17</v>
      </c>
      <c r="H3803" s="36" t="b" cm="1">
        <f t="array" ref="H3803">OR(WEEKDAY(UsageTable[[#This Row],[Time]])={1,7},NOT(ISERROR(VLOOKUP(DATE(YEAR(UsageTable[[#This Row],[Time]]),MONTH(UsageTable[[#This Row],[Time]]),DAY(UsageTable[[#This Row],[Time]])),Holidays[Date],1,FALSE()))))</f>
        <v>0</v>
      </c>
      <c r="I38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0.86</v>
      </c>
      <c r="J38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4" spans="2:11" x14ac:dyDescent="0.3">
      <c r="B3804" s="14">
        <v>44272</v>
      </c>
      <c r="C3804" s="61">
        <v>44272.291666666664</v>
      </c>
      <c r="D3804" s="17">
        <v>2.2599999999999998</v>
      </c>
      <c r="E3804" s="15"/>
      <c r="F3804" s="15"/>
      <c r="G3804" s="36" t="str">
        <f>TEXT(UsageTable[[#This Row],[Time]],"mm-dd")</f>
        <v>03-17</v>
      </c>
      <c r="H3804" s="36" t="b" cm="1">
        <f t="array" ref="H3804">OR(WEEKDAY(UsageTable[[#This Row],[Time]])={1,7},NOT(ISERROR(VLOOKUP(DATE(YEAR(UsageTable[[#This Row],[Time]]),MONTH(UsageTable[[#This Row],[Time]]),DAY(UsageTable[[#This Row],[Time]])),Holidays[Date],1,FALSE()))))</f>
        <v>0</v>
      </c>
      <c r="I38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2.2599999999999998</v>
      </c>
    </row>
    <row r="3805" spans="2:11" x14ac:dyDescent="0.3">
      <c r="B3805" s="14">
        <v>44272</v>
      </c>
      <c r="C3805" s="61">
        <v>44272.333333333336</v>
      </c>
      <c r="D3805" s="17">
        <v>1.58</v>
      </c>
      <c r="E3805" s="15"/>
      <c r="F3805" s="15"/>
      <c r="G3805" s="36" t="str">
        <f>TEXT(UsageTable[[#This Row],[Time]],"mm-dd")</f>
        <v>03-17</v>
      </c>
      <c r="H3805" s="36" t="b" cm="1">
        <f t="array" ref="H3805">OR(WEEKDAY(UsageTable[[#This Row],[Time]])={1,7},NOT(ISERROR(VLOOKUP(DATE(YEAR(UsageTable[[#This Row],[Time]]),MONTH(UsageTable[[#This Row],[Time]]),DAY(UsageTable[[#This Row],[Time]])),Holidays[Date],1,FALSE()))))</f>
        <v>0</v>
      </c>
      <c r="I38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1.58</v>
      </c>
    </row>
    <row r="3806" spans="2:11" x14ac:dyDescent="0.3">
      <c r="B3806" s="14">
        <v>44272</v>
      </c>
      <c r="C3806" s="61">
        <v>44272.375</v>
      </c>
      <c r="D3806" s="17">
        <v>2.0699999999999998</v>
      </c>
      <c r="E3806" s="15"/>
      <c r="F3806" s="15"/>
      <c r="G3806" s="36" t="str">
        <f>TEXT(UsageTable[[#This Row],[Time]],"mm-dd")</f>
        <v>03-17</v>
      </c>
      <c r="H3806" s="36" t="b" cm="1">
        <f t="array" ref="H3806">OR(WEEKDAY(UsageTable[[#This Row],[Time]])={1,7},NOT(ISERROR(VLOOKUP(DATE(YEAR(UsageTable[[#This Row],[Time]]),MONTH(UsageTable[[#This Row],[Time]]),DAY(UsageTable[[#This Row],[Time]])),Holidays[Date],1,FALSE()))))</f>
        <v>0</v>
      </c>
      <c r="I38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2.0699999999999998</v>
      </c>
    </row>
    <row r="3807" spans="2:11" x14ac:dyDescent="0.3">
      <c r="B3807" s="14">
        <v>44272</v>
      </c>
      <c r="C3807" s="61">
        <v>44272.416666666664</v>
      </c>
      <c r="D3807" s="17">
        <v>3.65</v>
      </c>
      <c r="E3807" s="15"/>
      <c r="F3807" s="15"/>
      <c r="G3807" s="36" t="str">
        <f>TEXT(UsageTable[[#This Row],[Time]],"mm-dd")</f>
        <v>03-17</v>
      </c>
      <c r="H3807" s="36" t="b" cm="1">
        <f t="array" ref="H3807">OR(WEEKDAY(UsageTable[[#This Row],[Time]])={1,7},NOT(ISERROR(VLOOKUP(DATE(YEAR(UsageTable[[#This Row],[Time]]),MONTH(UsageTable[[#This Row],[Time]]),DAY(UsageTable[[#This Row],[Time]])),Holidays[Date],1,FALSE()))))</f>
        <v>0</v>
      </c>
      <c r="I38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3.65</v>
      </c>
    </row>
    <row r="3808" spans="2:11" x14ac:dyDescent="0.3">
      <c r="B3808" s="14">
        <v>44272</v>
      </c>
      <c r="C3808" s="61">
        <v>44272.458333333336</v>
      </c>
      <c r="D3808" s="17">
        <v>0.49</v>
      </c>
      <c r="E3808" s="15"/>
      <c r="F3808" s="15"/>
      <c r="G3808" s="36" t="str">
        <f>TEXT(UsageTable[[#This Row],[Time]],"mm-dd")</f>
        <v>03-17</v>
      </c>
      <c r="H3808" s="36" t="b" cm="1">
        <f t="array" ref="H3808">OR(WEEKDAY(UsageTable[[#This Row],[Time]])={1,7},NOT(ISERROR(VLOOKUP(DATE(YEAR(UsageTable[[#This Row],[Time]]),MONTH(UsageTable[[#This Row],[Time]]),DAY(UsageTable[[#This Row],[Time]])),Holidays[Date],1,FALSE()))))</f>
        <v>0</v>
      </c>
      <c r="I38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0.49</v>
      </c>
      <c r="K38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09" spans="2:11" x14ac:dyDescent="0.3">
      <c r="B3809" s="14">
        <v>44272</v>
      </c>
      <c r="C3809" s="61">
        <v>44272.5</v>
      </c>
      <c r="D3809" s="17">
        <v>0.89</v>
      </c>
      <c r="E3809" s="15"/>
      <c r="F3809" s="15"/>
      <c r="G3809" s="36" t="str">
        <f>TEXT(UsageTable[[#This Row],[Time]],"mm-dd")</f>
        <v>03-17</v>
      </c>
      <c r="H3809" s="36" t="b" cm="1">
        <f t="array" ref="H3809">OR(WEEKDAY(UsageTable[[#This Row],[Time]])={1,7},NOT(ISERROR(VLOOKUP(DATE(YEAR(UsageTable[[#This Row],[Time]]),MONTH(UsageTable[[#This Row],[Time]]),DAY(UsageTable[[#This Row],[Time]])),Holidays[Date],1,FALSE()))))</f>
        <v>0</v>
      </c>
      <c r="I38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0.89</v>
      </c>
      <c r="K38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0" spans="2:11" x14ac:dyDescent="0.3">
      <c r="B3810" s="14">
        <v>44272</v>
      </c>
      <c r="C3810" s="61">
        <v>44272.541666666664</v>
      </c>
      <c r="D3810" s="17">
        <v>0.86</v>
      </c>
      <c r="E3810" s="15"/>
      <c r="F3810" s="15"/>
      <c r="G3810" s="36" t="str">
        <f>TEXT(UsageTable[[#This Row],[Time]],"mm-dd")</f>
        <v>03-17</v>
      </c>
      <c r="H3810" s="36" t="b" cm="1">
        <f t="array" ref="H3810">OR(WEEKDAY(UsageTable[[#This Row],[Time]])={1,7},NOT(ISERROR(VLOOKUP(DATE(YEAR(UsageTable[[#This Row],[Time]]),MONTH(UsageTable[[#This Row],[Time]]),DAY(UsageTable[[#This Row],[Time]])),Holidays[Date],1,FALSE()))))</f>
        <v>0</v>
      </c>
      <c r="I38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0.86</v>
      </c>
      <c r="K38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1" spans="2:11" x14ac:dyDescent="0.3">
      <c r="B3811" s="14">
        <v>44272</v>
      </c>
      <c r="C3811" s="61">
        <v>44272.583333333336</v>
      </c>
      <c r="D3811" s="17">
        <v>1.34</v>
      </c>
      <c r="E3811" s="15"/>
      <c r="F3811" s="15"/>
      <c r="G3811" s="36" t="str">
        <f>TEXT(UsageTable[[#This Row],[Time]],"mm-dd")</f>
        <v>03-17</v>
      </c>
      <c r="H3811" s="36" t="b" cm="1">
        <f t="array" ref="H3811">OR(WEEKDAY(UsageTable[[#This Row],[Time]])={1,7},NOT(ISERROR(VLOOKUP(DATE(YEAR(UsageTable[[#This Row],[Time]]),MONTH(UsageTable[[#This Row],[Time]]),DAY(UsageTable[[#This Row],[Time]])),Holidays[Date],1,FALSE()))))</f>
        <v>0</v>
      </c>
      <c r="I38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1.34</v>
      </c>
      <c r="K38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2" spans="2:11" x14ac:dyDescent="0.3">
      <c r="B3812" s="14">
        <v>44272</v>
      </c>
      <c r="C3812" s="61">
        <v>44272.625</v>
      </c>
      <c r="D3812" s="17">
        <v>1</v>
      </c>
      <c r="E3812" s="15"/>
      <c r="F3812" s="15"/>
      <c r="G3812" s="36" t="str">
        <f>TEXT(UsageTable[[#This Row],[Time]],"mm-dd")</f>
        <v>03-17</v>
      </c>
      <c r="H3812" s="36" t="b" cm="1">
        <f t="array" ref="H3812">OR(WEEKDAY(UsageTable[[#This Row],[Time]])={1,7},NOT(ISERROR(VLOOKUP(DATE(YEAR(UsageTable[[#This Row],[Time]]),MONTH(UsageTable[[#This Row],[Time]]),DAY(UsageTable[[#This Row],[Time]])),Holidays[Date],1,FALSE()))))</f>
        <v>0</v>
      </c>
      <c r="I38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v>
      </c>
      <c r="K38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3" spans="2:11" x14ac:dyDescent="0.3">
      <c r="B3813" s="14">
        <v>44272</v>
      </c>
      <c r="C3813" s="61">
        <v>44272.666666666664</v>
      </c>
      <c r="D3813" s="17">
        <v>1.3</v>
      </c>
      <c r="E3813" s="15"/>
      <c r="F3813" s="15"/>
      <c r="G3813" s="36" t="str">
        <f>TEXT(UsageTable[[#This Row],[Time]],"mm-dd")</f>
        <v>03-17</v>
      </c>
      <c r="H3813" s="36" t="b" cm="1">
        <f t="array" ref="H3813">OR(WEEKDAY(UsageTable[[#This Row],[Time]])={1,7},NOT(ISERROR(VLOOKUP(DATE(YEAR(UsageTable[[#This Row],[Time]]),MONTH(UsageTable[[#This Row],[Time]]),DAY(UsageTable[[#This Row],[Time]])),Holidays[Date],1,FALSE()))))</f>
        <v>0</v>
      </c>
      <c r="I38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1.3</v>
      </c>
      <c r="K38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4" spans="2:11" x14ac:dyDescent="0.3">
      <c r="B3814" s="14">
        <v>44272</v>
      </c>
      <c r="C3814" s="61">
        <v>44272.708333333336</v>
      </c>
      <c r="D3814" s="17">
        <v>0.82</v>
      </c>
      <c r="E3814" s="15"/>
      <c r="F3814" s="15"/>
      <c r="G3814" s="36" t="str">
        <f>TEXT(UsageTable[[#This Row],[Time]],"mm-dd")</f>
        <v>03-17</v>
      </c>
      <c r="H3814" s="36" t="b" cm="1">
        <f t="array" ref="H3814">OR(WEEKDAY(UsageTable[[#This Row],[Time]])={1,7},NOT(ISERROR(VLOOKUP(DATE(YEAR(UsageTable[[#This Row],[Time]]),MONTH(UsageTable[[#This Row],[Time]]),DAY(UsageTable[[#This Row],[Time]])),Holidays[Date],1,FALSE()))))</f>
        <v>0</v>
      </c>
      <c r="I38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0.82</v>
      </c>
    </row>
    <row r="3815" spans="2:11" x14ac:dyDescent="0.3">
      <c r="B3815" s="14">
        <v>44272</v>
      </c>
      <c r="C3815" s="61">
        <v>44272.75</v>
      </c>
      <c r="D3815" s="17">
        <v>1.93</v>
      </c>
      <c r="E3815" s="15"/>
      <c r="F3815" s="15"/>
      <c r="G3815" s="36" t="str">
        <f>TEXT(UsageTable[[#This Row],[Time]],"mm-dd")</f>
        <v>03-17</v>
      </c>
      <c r="H3815" s="36" t="b" cm="1">
        <f t="array" ref="H3815">OR(WEEKDAY(UsageTable[[#This Row],[Time]])={1,7},NOT(ISERROR(VLOOKUP(DATE(YEAR(UsageTable[[#This Row],[Time]]),MONTH(UsageTable[[#This Row],[Time]]),DAY(UsageTable[[#This Row],[Time]])),Holidays[Date],1,FALSE()))))</f>
        <v>0</v>
      </c>
      <c r="I38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1.93</v>
      </c>
    </row>
    <row r="3816" spans="2:11" x14ac:dyDescent="0.3">
      <c r="B3816" s="14">
        <v>44272</v>
      </c>
      <c r="C3816" s="61">
        <v>44272.791666666664</v>
      </c>
      <c r="D3816" s="17">
        <v>0.93</v>
      </c>
      <c r="E3816" s="15"/>
      <c r="F3816" s="15"/>
      <c r="G3816" s="36" t="str">
        <f>TEXT(UsageTable[[#This Row],[Time]],"mm-dd")</f>
        <v>03-17</v>
      </c>
      <c r="H3816" s="36" t="b" cm="1">
        <f t="array" ref="H3816">OR(WEEKDAY(UsageTable[[#This Row],[Time]])={1,7},NOT(ISERROR(VLOOKUP(DATE(YEAR(UsageTable[[#This Row],[Time]]),MONTH(UsageTable[[#This Row],[Time]]),DAY(UsageTable[[#This Row],[Time]])),Holidays[Date],1,FALSE()))))</f>
        <v>0</v>
      </c>
      <c r="I38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38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7" spans="2:11" x14ac:dyDescent="0.3">
      <c r="B3817" s="14">
        <v>44272</v>
      </c>
      <c r="C3817" s="61">
        <v>44272.833333333336</v>
      </c>
      <c r="D3817" s="17">
        <v>2.1800000000000002</v>
      </c>
      <c r="E3817" s="15"/>
      <c r="F3817" s="15"/>
      <c r="G3817" s="36" t="str">
        <f>TEXT(UsageTable[[#This Row],[Time]],"mm-dd")</f>
        <v>03-17</v>
      </c>
      <c r="H3817" s="36" t="b" cm="1">
        <f t="array" ref="H3817">OR(WEEKDAY(UsageTable[[#This Row],[Time]])={1,7},NOT(ISERROR(VLOOKUP(DATE(YEAR(UsageTable[[#This Row],[Time]]),MONTH(UsageTable[[#This Row],[Time]]),DAY(UsageTable[[#This Row],[Time]])),Holidays[Date],1,FALSE()))))</f>
        <v>0</v>
      </c>
      <c r="I38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2.1800000000000002</v>
      </c>
      <c r="J38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8" spans="2:11" x14ac:dyDescent="0.3">
      <c r="B3818" s="14">
        <v>44272</v>
      </c>
      <c r="C3818" s="61">
        <v>44272.875</v>
      </c>
      <c r="D3818" s="17">
        <v>1.68</v>
      </c>
      <c r="E3818" s="15"/>
      <c r="F3818" s="15"/>
      <c r="G3818" s="36" t="str">
        <f>TEXT(UsageTable[[#This Row],[Time]],"mm-dd")</f>
        <v>03-17</v>
      </c>
      <c r="H3818" s="36" t="b" cm="1">
        <f t="array" ref="H3818">OR(WEEKDAY(UsageTable[[#This Row],[Time]])={1,7},NOT(ISERROR(VLOOKUP(DATE(YEAR(UsageTable[[#This Row],[Time]]),MONTH(UsageTable[[#This Row],[Time]]),DAY(UsageTable[[#This Row],[Time]])),Holidays[Date],1,FALSE()))))</f>
        <v>0</v>
      </c>
      <c r="I38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38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19" spans="2:11" x14ac:dyDescent="0.3">
      <c r="B3819" s="14">
        <v>44272</v>
      </c>
      <c r="C3819" s="61">
        <v>44272.916666666664</v>
      </c>
      <c r="D3819" s="17">
        <v>1.76</v>
      </c>
      <c r="E3819" s="15"/>
      <c r="F3819" s="15"/>
      <c r="G3819" s="36" t="str">
        <f>TEXT(UsageTable[[#This Row],[Time]],"mm-dd")</f>
        <v>03-17</v>
      </c>
      <c r="H3819" s="36" t="b" cm="1">
        <f t="array" ref="H3819">OR(WEEKDAY(UsageTable[[#This Row],[Time]])={1,7},NOT(ISERROR(VLOOKUP(DATE(YEAR(UsageTable[[#This Row],[Time]]),MONTH(UsageTable[[#This Row],[Time]]),DAY(UsageTable[[#This Row],[Time]])),Holidays[Date],1,FALSE()))))</f>
        <v>0</v>
      </c>
      <c r="I38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1.76</v>
      </c>
      <c r="J38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0" spans="2:11" x14ac:dyDescent="0.3">
      <c r="B3820" s="14">
        <v>44272</v>
      </c>
      <c r="C3820" s="61">
        <v>44272.958333333336</v>
      </c>
      <c r="D3820" s="17">
        <v>1.1599999999999999</v>
      </c>
      <c r="E3820" s="15"/>
      <c r="F3820" s="15"/>
      <c r="G3820" s="36" t="str">
        <f>TEXT(UsageTable[[#This Row],[Time]],"mm-dd")</f>
        <v>03-17</v>
      </c>
      <c r="H3820" s="36" t="b" cm="1">
        <f t="array" ref="H3820">OR(WEEKDAY(UsageTable[[#This Row],[Time]])={1,7},NOT(ISERROR(VLOOKUP(DATE(YEAR(UsageTable[[#This Row],[Time]]),MONTH(UsageTable[[#This Row],[Time]]),DAY(UsageTable[[#This Row],[Time]])),Holidays[Date],1,FALSE()))))</f>
        <v>0</v>
      </c>
      <c r="I38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1.1599999999999999</v>
      </c>
      <c r="J38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1" spans="2:11" x14ac:dyDescent="0.3">
      <c r="B3821" s="14">
        <v>44273</v>
      </c>
      <c r="C3821" s="61">
        <v>44273</v>
      </c>
      <c r="D3821" s="17">
        <v>2.14</v>
      </c>
      <c r="E3821" s="15"/>
      <c r="F3821" s="15"/>
      <c r="G3821" s="36" t="str">
        <f>TEXT(UsageTable[[#This Row],[Time]],"mm-dd")</f>
        <v>03-18</v>
      </c>
      <c r="H3821" s="36" t="b" cm="1">
        <f t="array" ref="H3821">OR(WEEKDAY(UsageTable[[#This Row],[Time]])={1,7},NOT(ISERROR(VLOOKUP(DATE(YEAR(UsageTable[[#This Row],[Time]]),MONTH(UsageTable[[#This Row],[Time]]),DAY(UsageTable[[#This Row],[Time]])),Holidays[Date],1,FALSE()))))</f>
        <v>0</v>
      </c>
      <c r="I38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2.14</v>
      </c>
      <c r="J38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2" spans="2:11" x14ac:dyDescent="0.3">
      <c r="B3822" s="14">
        <v>44273</v>
      </c>
      <c r="C3822" s="61">
        <v>44273.041666666664</v>
      </c>
      <c r="D3822" s="17">
        <v>4.8600000000000003</v>
      </c>
      <c r="E3822" s="15"/>
      <c r="F3822" s="15"/>
      <c r="G3822" s="36" t="str">
        <f>TEXT(UsageTable[[#This Row],[Time]],"mm-dd")</f>
        <v>03-18</v>
      </c>
      <c r="H3822" s="36" t="b" cm="1">
        <f t="array" ref="H3822">OR(WEEKDAY(UsageTable[[#This Row],[Time]])={1,7},NOT(ISERROR(VLOOKUP(DATE(YEAR(UsageTable[[#This Row],[Time]]),MONTH(UsageTable[[#This Row],[Time]]),DAY(UsageTable[[#This Row],[Time]])),Holidays[Date],1,FALSE()))))</f>
        <v>0</v>
      </c>
      <c r="I38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4.8600000000000003</v>
      </c>
      <c r="J38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3" spans="2:11" x14ac:dyDescent="0.3">
      <c r="B3823" s="14">
        <v>44273</v>
      </c>
      <c r="C3823" s="61">
        <v>44273.083333333336</v>
      </c>
      <c r="D3823" s="17">
        <v>0.57999999999999996</v>
      </c>
      <c r="E3823" s="15"/>
      <c r="F3823" s="15"/>
      <c r="G3823" s="36" t="str">
        <f>TEXT(UsageTable[[#This Row],[Time]],"mm-dd")</f>
        <v>03-18</v>
      </c>
      <c r="H3823" s="36" t="b" cm="1">
        <f t="array" ref="H3823">OR(WEEKDAY(UsageTable[[#This Row],[Time]])={1,7},NOT(ISERROR(VLOOKUP(DATE(YEAR(UsageTable[[#This Row],[Time]]),MONTH(UsageTable[[#This Row],[Time]]),DAY(UsageTable[[#This Row],[Time]])),Holidays[Date],1,FALSE()))))</f>
        <v>0</v>
      </c>
      <c r="I38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0.57999999999999996</v>
      </c>
      <c r="J38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4" spans="2:11" x14ac:dyDescent="0.3">
      <c r="B3824" s="14">
        <v>44273</v>
      </c>
      <c r="C3824" s="61">
        <v>44273.125</v>
      </c>
      <c r="D3824" s="17">
        <v>0.38</v>
      </c>
      <c r="E3824" s="15"/>
      <c r="F3824" s="15"/>
      <c r="G3824" s="36" t="str">
        <f>TEXT(UsageTable[[#This Row],[Time]],"mm-dd")</f>
        <v>03-18</v>
      </c>
      <c r="H3824" s="36" t="b" cm="1">
        <f t="array" ref="H3824">OR(WEEKDAY(UsageTable[[#This Row],[Time]])={1,7},NOT(ISERROR(VLOOKUP(DATE(YEAR(UsageTable[[#This Row],[Time]]),MONTH(UsageTable[[#This Row],[Time]]),DAY(UsageTable[[#This Row],[Time]])),Holidays[Date],1,FALSE()))))</f>
        <v>0</v>
      </c>
      <c r="I38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8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5" spans="2:11" x14ac:dyDescent="0.3">
      <c r="B3825" s="14">
        <v>44273</v>
      </c>
      <c r="C3825" s="61">
        <v>44273.166666666664</v>
      </c>
      <c r="D3825" s="17">
        <v>0.92</v>
      </c>
      <c r="E3825" s="15"/>
      <c r="F3825" s="15"/>
      <c r="G3825" s="36" t="str">
        <f>TEXT(UsageTable[[#This Row],[Time]],"mm-dd")</f>
        <v>03-18</v>
      </c>
      <c r="H3825" s="36" t="b" cm="1">
        <f t="array" ref="H3825">OR(WEEKDAY(UsageTable[[#This Row],[Time]])={1,7},NOT(ISERROR(VLOOKUP(DATE(YEAR(UsageTable[[#This Row],[Time]]),MONTH(UsageTable[[#This Row],[Time]]),DAY(UsageTable[[#This Row],[Time]])),Holidays[Date],1,FALSE()))))</f>
        <v>0</v>
      </c>
      <c r="I38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38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6" spans="2:11" x14ac:dyDescent="0.3">
      <c r="B3826" s="14">
        <v>44273</v>
      </c>
      <c r="C3826" s="61">
        <v>44273.208333333336</v>
      </c>
      <c r="D3826" s="17">
        <v>0.33</v>
      </c>
      <c r="E3826" s="15"/>
      <c r="F3826" s="15"/>
      <c r="G3826" s="36" t="str">
        <f>TEXT(UsageTable[[#This Row],[Time]],"mm-dd")</f>
        <v>03-18</v>
      </c>
      <c r="H3826" s="36" t="b" cm="1">
        <f t="array" ref="H3826">OR(WEEKDAY(UsageTable[[#This Row],[Time]])={1,7},NOT(ISERROR(VLOOKUP(DATE(YEAR(UsageTable[[#This Row],[Time]]),MONTH(UsageTable[[#This Row],[Time]]),DAY(UsageTable[[#This Row],[Time]])),Holidays[Date],1,FALSE()))))</f>
        <v>0</v>
      </c>
      <c r="I38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8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7" spans="2:11" x14ac:dyDescent="0.3">
      <c r="B3827" s="14">
        <v>44273</v>
      </c>
      <c r="C3827" s="61">
        <v>44273.25</v>
      </c>
      <c r="D3827" s="17">
        <v>1.1200000000000001</v>
      </c>
      <c r="E3827" s="15"/>
      <c r="F3827" s="15"/>
      <c r="G3827" s="36" t="str">
        <f>TEXT(UsageTable[[#This Row],[Time]],"mm-dd")</f>
        <v>03-18</v>
      </c>
      <c r="H3827" s="36" t="b" cm="1">
        <f t="array" ref="H3827">OR(WEEKDAY(UsageTable[[#This Row],[Time]])={1,7},NOT(ISERROR(VLOOKUP(DATE(YEAR(UsageTable[[#This Row],[Time]]),MONTH(UsageTable[[#This Row],[Time]]),DAY(UsageTable[[#This Row],[Time]])),Holidays[Date],1,FALSE()))))</f>
        <v>0</v>
      </c>
      <c r="I38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38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28" spans="2:11" x14ac:dyDescent="0.3">
      <c r="B3828" s="14">
        <v>44273</v>
      </c>
      <c r="C3828" s="61">
        <v>44273.291666666664</v>
      </c>
      <c r="D3828" s="17">
        <v>2.11</v>
      </c>
      <c r="E3828" s="15"/>
      <c r="F3828" s="15"/>
      <c r="G3828" s="36" t="str">
        <f>TEXT(UsageTable[[#This Row],[Time]],"mm-dd")</f>
        <v>03-18</v>
      </c>
      <c r="H3828" s="36" t="b" cm="1">
        <f t="array" ref="H3828">OR(WEEKDAY(UsageTable[[#This Row],[Time]])={1,7},NOT(ISERROR(VLOOKUP(DATE(YEAR(UsageTable[[#This Row],[Time]]),MONTH(UsageTable[[#This Row],[Time]]),DAY(UsageTable[[#This Row],[Time]])),Holidays[Date],1,FALSE()))))</f>
        <v>0</v>
      </c>
      <c r="I38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2.11</v>
      </c>
    </row>
    <row r="3829" spans="2:11" x14ac:dyDescent="0.3">
      <c r="B3829" s="14">
        <v>44273</v>
      </c>
      <c r="C3829" s="61">
        <v>44273.333333333336</v>
      </c>
      <c r="D3829" s="17">
        <v>2.14</v>
      </c>
      <c r="E3829" s="15"/>
      <c r="F3829" s="15"/>
      <c r="G3829" s="36" t="str">
        <f>TEXT(UsageTable[[#This Row],[Time]],"mm-dd")</f>
        <v>03-18</v>
      </c>
      <c r="H3829" s="36" t="b" cm="1">
        <f t="array" ref="H3829">OR(WEEKDAY(UsageTable[[#This Row],[Time]])={1,7},NOT(ISERROR(VLOOKUP(DATE(YEAR(UsageTable[[#This Row],[Time]]),MONTH(UsageTable[[#This Row],[Time]]),DAY(UsageTable[[#This Row],[Time]])),Holidays[Date],1,FALSE()))))</f>
        <v>0</v>
      </c>
      <c r="I38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2.14</v>
      </c>
    </row>
    <row r="3830" spans="2:11" x14ac:dyDescent="0.3">
      <c r="B3830" s="14">
        <v>44273</v>
      </c>
      <c r="C3830" s="61">
        <v>44273.375</v>
      </c>
      <c r="D3830" s="17">
        <v>2.38</v>
      </c>
      <c r="E3830" s="15"/>
      <c r="F3830" s="15"/>
      <c r="G3830" s="36" t="str">
        <f>TEXT(UsageTable[[#This Row],[Time]],"mm-dd")</f>
        <v>03-18</v>
      </c>
      <c r="H3830" s="36" t="b" cm="1">
        <f t="array" ref="H3830">OR(WEEKDAY(UsageTable[[#This Row],[Time]])={1,7},NOT(ISERROR(VLOOKUP(DATE(YEAR(UsageTable[[#This Row],[Time]]),MONTH(UsageTable[[#This Row],[Time]]),DAY(UsageTable[[#This Row],[Time]])),Holidays[Date],1,FALSE()))))</f>
        <v>0</v>
      </c>
      <c r="I38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2.38</v>
      </c>
    </row>
    <row r="3831" spans="2:11" x14ac:dyDescent="0.3">
      <c r="B3831" s="14">
        <v>44273</v>
      </c>
      <c r="C3831" s="61">
        <v>44273.416666666664</v>
      </c>
      <c r="D3831" s="17">
        <v>2.41</v>
      </c>
      <c r="E3831" s="15"/>
      <c r="F3831" s="15"/>
      <c r="G3831" s="36" t="str">
        <f>TEXT(UsageTable[[#This Row],[Time]],"mm-dd")</f>
        <v>03-18</v>
      </c>
      <c r="H3831" s="36" t="b" cm="1">
        <f t="array" ref="H3831">OR(WEEKDAY(UsageTable[[#This Row],[Time]])={1,7},NOT(ISERROR(VLOOKUP(DATE(YEAR(UsageTable[[#This Row],[Time]]),MONTH(UsageTable[[#This Row],[Time]]),DAY(UsageTable[[#This Row],[Time]])),Holidays[Date],1,FALSE()))))</f>
        <v>0</v>
      </c>
      <c r="I38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2.41</v>
      </c>
    </row>
    <row r="3832" spans="2:11" x14ac:dyDescent="0.3">
      <c r="B3832" s="14">
        <v>44273</v>
      </c>
      <c r="C3832" s="61">
        <v>44273.458333333336</v>
      </c>
      <c r="D3832" s="17">
        <v>1.1499999999999999</v>
      </c>
      <c r="E3832" s="15"/>
      <c r="F3832" s="15"/>
      <c r="G3832" s="36" t="str">
        <f>TEXT(UsageTable[[#This Row],[Time]],"mm-dd")</f>
        <v>03-18</v>
      </c>
      <c r="H3832" s="36" t="b" cm="1">
        <f t="array" ref="H3832">OR(WEEKDAY(UsageTable[[#This Row],[Time]])={1,7},NOT(ISERROR(VLOOKUP(DATE(YEAR(UsageTable[[#This Row],[Time]]),MONTH(UsageTable[[#This Row],[Time]]),DAY(UsageTable[[#This Row],[Time]])),Holidays[Date],1,FALSE()))))</f>
        <v>0</v>
      </c>
      <c r="I38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1.1499999999999999</v>
      </c>
      <c r="K38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3" spans="2:11" x14ac:dyDescent="0.3">
      <c r="B3833" s="14">
        <v>44273</v>
      </c>
      <c r="C3833" s="61">
        <v>44273.5</v>
      </c>
      <c r="D3833" s="17">
        <v>1.29</v>
      </c>
      <c r="E3833" s="15"/>
      <c r="F3833" s="15"/>
      <c r="G3833" s="36" t="str">
        <f>TEXT(UsageTable[[#This Row],[Time]],"mm-dd")</f>
        <v>03-18</v>
      </c>
      <c r="H3833" s="36" t="b" cm="1">
        <f t="array" ref="H3833">OR(WEEKDAY(UsageTable[[#This Row],[Time]])={1,7},NOT(ISERROR(VLOOKUP(DATE(YEAR(UsageTable[[#This Row],[Time]]),MONTH(UsageTable[[#This Row],[Time]]),DAY(UsageTable[[#This Row],[Time]])),Holidays[Date],1,FALSE()))))</f>
        <v>0</v>
      </c>
      <c r="I38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1.29</v>
      </c>
      <c r="K38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4" spans="2:11" x14ac:dyDescent="0.3">
      <c r="B3834" s="14">
        <v>44273</v>
      </c>
      <c r="C3834" s="61">
        <v>44273.541666666664</v>
      </c>
      <c r="D3834" s="17">
        <v>0.97</v>
      </c>
      <c r="E3834" s="15"/>
      <c r="F3834" s="15"/>
      <c r="G3834" s="36" t="str">
        <f>TEXT(UsageTable[[#This Row],[Time]],"mm-dd")</f>
        <v>03-18</v>
      </c>
      <c r="H3834" s="36" t="b" cm="1">
        <f t="array" ref="H3834">OR(WEEKDAY(UsageTable[[#This Row],[Time]])={1,7},NOT(ISERROR(VLOOKUP(DATE(YEAR(UsageTable[[#This Row],[Time]]),MONTH(UsageTable[[#This Row],[Time]]),DAY(UsageTable[[#This Row],[Time]])),Holidays[Date],1,FALSE()))))</f>
        <v>0</v>
      </c>
      <c r="I38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0.97</v>
      </c>
      <c r="K38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5" spans="2:11" x14ac:dyDescent="0.3">
      <c r="B3835" s="14">
        <v>44273</v>
      </c>
      <c r="C3835" s="61">
        <v>44273.583333333336</v>
      </c>
      <c r="D3835" s="17">
        <v>1.01</v>
      </c>
      <c r="E3835" s="15"/>
      <c r="F3835" s="15"/>
      <c r="G3835" s="36" t="str">
        <f>TEXT(UsageTable[[#This Row],[Time]],"mm-dd")</f>
        <v>03-18</v>
      </c>
      <c r="H3835" s="36" t="b" cm="1">
        <f t="array" ref="H3835">OR(WEEKDAY(UsageTable[[#This Row],[Time]])={1,7},NOT(ISERROR(VLOOKUP(DATE(YEAR(UsageTable[[#This Row],[Time]]),MONTH(UsageTable[[#This Row],[Time]]),DAY(UsageTable[[#This Row],[Time]])),Holidays[Date],1,FALSE()))))</f>
        <v>0</v>
      </c>
      <c r="I38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38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6" spans="2:11" x14ac:dyDescent="0.3">
      <c r="B3836" s="14">
        <v>44273</v>
      </c>
      <c r="C3836" s="61">
        <v>44273.625</v>
      </c>
      <c r="D3836" s="17">
        <v>0.42</v>
      </c>
      <c r="E3836" s="15"/>
      <c r="F3836" s="15"/>
      <c r="G3836" s="36" t="str">
        <f>TEXT(UsageTable[[#This Row],[Time]],"mm-dd")</f>
        <v>03-18</v>
      </c>
      <c r="H3836" s="36" t="b" cm="1">
        <f t="array" ref="H3836">OR(WEEKDAY(UsageTable[[#This Row],[Time]])={1,7},NOT(ISERROR(VLOOKUP(DATE(YEAR(UsageTable[[#This Row],[Time]]),MONTH(UsageTable[[#This Row],[Time]]),DAY(UsageTable[[#This Row],[Time]])),Holidays[Date],1,FALSE()))))</f>
        <v>0</v>
      </c>
      <c r="I38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0.42</v>
      </c>
      <c r="K38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7" spans="2:11" x14ac:dyDescent="0.3">
      <c r="B3837" s="14">
        <v>44273</v>
      </c>
      <c r="C3837" s="61">
        <v>44273.666666666664</v>
      </c>
      <c r="D3837" s="17">
        <v>1.03</v>
      </c>
      <c r="E3837" s="15"/>
      <c r="F3837" s="15"/>
      <c r="G3837" s="36" t="str">
        <f>TEXT(UsageTable[[#This Row],[Time]],"mm-dd")</f>
        <v>03-18</v>
      </c>
      <c r="H3837" s="36" t="b" cm="1">
        <f t="array" ref="H3837">OR(WEEKDAY(UsageTable[[#This Row],[Time]])={1,7},NOT(ISERROR(VLOOKUP(DATE(YEAR(UsageTable[[#This Row],[Time]]),MONTH(UsageTable[[#This Row],[Time]]),DAY(UsageTable[[#This Row],[Time]])),Holidays[Date],1,FALSE()))))</f>
        <v>0</v>
      </c>
      <c r="I38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1.03</v>
      </c>
      <c r="K38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38" spans="2:11" x14ac:dyDescent="0.3">
      <c r="B3838" s="14">
        <v>44273</v>
      </c>
      <c r="C3838" s="61">
        <v>44273.708333333336</v>
      </c>
      <c r="D3838" s="17">
        <v>0.42</v>
      </c>
      <c r="E3838" s="15"/>
      <c r="F3838" s="15"/>
      <c r="G3838" s="36" t="str">
        <f>TEXT(UsageTable[[#This Row],[Time]],"mm-dd")</f>
        <v>03-18</v>
      </c>
      <c r="H3838" s="36" t="b" cm="1">
        <f t="array" ref="H3838">OR(WEEKDAY(UsageTable[[#This Row],[Time]])={1,7},NOT(ISERROR(VLOOKUP(DATE(YEAR(UsageTable[[#This Row],[Time]]),MONTH(UsageTable[[#This Row],[Time]]),DAY(UsageTable[[#This Row],[Time]])),Holidays[Date],1,FALSE()))))</f>
        <v>0</v>
      </c>
      <c r="I38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0.42</v>
      </c>
    </row>
    <row r="3839" spans="2:11" x14ac:dyDescent="0.3">
      <c r="B3839" s="14">
        <v>44273</v>
      </c>
      <c r="C3839" s="61">
        <v>44273.75</v>
      </c>
      <c r="D3839" s="17">
        <v>1.32</v>
      </c>
      <c r="E3839" s="15"/>
      <c r="F3839" s="15"/>
      <c r="G3839" s="36" t="str">
        <f>TEXT(UsageTable[[#This Row],[Time]],"mm-dd")</f>
        <v>03-18</v>
      </c>
      <c r="H3839" s="36" t="b" cm="1">
        <f t="array" ref="H3839">OR(WEEKDAY(UsageTable[[#This Row],[Time]])={1,7},NOT(ISERROR(VLOOKUP(DATE(YEAR(UsageTable[[#This Row],[Time]]),MONTH(UsageTable[[#This Row],[Time]]),DAY(UsageTable[[#This Row],[Time]])),Holidays[Date],1,FALSE()))))</f>
        <v>0</v>
      </c>
      <c r="I38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1.32</v>
      </c>
    </row>
    <row r="3840" spans="2:11" x14ac:dyDescent="0.3">
      <c r="B3840" s="14">
        <v>44273</v>
      </c>
      <c r="C3840" s="61">
        <v>44273.791666666664</v>
      </c>
      <c r="D3840" s="17">
        <v>1.03</v>
      </c>
      <c r="E3840" s="15"/>
      <c r="F3840" s="15"/>
      <c r="G3840" s="36" t="str">
        <f>TEXT(UsageTable[[#This Row],[Time]],"mm-dd")</f>
        <v>03-18</v>
      </c>
      <c r="H3840" s="36" t="b" cm="1">
        <f t="array" ref="H3840">OR(WEEKDAY(UsageTable[[#This Row],[Time]])={1,7},NOT(ISERROR(VLOOKUP(DATE(YEAR(UsageTable[[#This Row],[Time]]),MONTH(UsageTable[[#This Row],[Time]]),DAY(UsageTable[[#This Row],[Time]])),Holidays[Date],1,FALSE()))))</f>
        <v>0</v>
      </c>
      <c r="I38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8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1" spans="2:11" x14ac:dyDescent="0.3">
      <c r="B3841" s="14">
        <v>44273</v>
      </c>
      <c r="C3841" s="61">
        <v>44273.833333333336</v>
      </c>
      <c r="D3841" s="17">
        <v>1.74</v>
      </c>
      <c r="E3841" s="15"/>
      <c r="F3841" s="15"/>
      <c r="G3841" s="36" t="str">
        <f>TEXT(UsageTable[[#This Row],[Time]],"mm-dd")</f>
        <v>03-18</v>
      </c>
      <c r="H3841" s="36" t="b" cm="1">
        <f t="array" ref="H3841">OR(WEEKDAY(UsageTable[[#This Row],[Time]])={1,7},NOT(ISERROR(VLOOKUP(DATE(YEAR(UsageTable[[#This Row],[Time]]),MONTH(UsageTable[[#This Row],[Time]]),DAY(UsageTable[[#This Row],[Time]])),Holidays[Date],1,FALSE()))))</f>
        <v>0</v>
      </c>
      <c r="I38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1.74</v>
      </c>
      <c r="J38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2" spans="2:11" x14ac:dyDescent="0.3">
      <c r="B3842" s="14">
        <v>44273</v>
      </c>
      <c r="C3842" s="61">
        <v>44273.875</v>
      </c>
      <c r="D3842" s="17">
        <v>1.02</v>
      </c>
      <c r="E3842" s="15"/>
      <c r="F3842" s="15"/>
      <c r="G3842" s="36" t="str">
        <f>TEXT(UsageTable[[#This Row],[Time]],"mm-dd")</f>
        <v>03-18</v>
      </c>
      <c r="H3842" s="36" t="b" cm="1">
        <f t="array" ref="H3842">OR(WEEKDAY(UsageTable[[#This Row],[Time]])={1,7},NOT(ISERROR(VLOOKUP(DATE(YEAR(UsageTable[[#This Row],[Time]]),MONTH(UsageTable[[#This Row],[Time]]),DAY(UsageTable[[#This Row],[Time]])),Holidays[Date],1,FALSE()))))</f>
        <v>0</v>
      </c>
      <c r="I38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1.02</v>
      </c>
      <c r="J38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3" spans="2:11" x14ac:dyDescent="0.3">
      <c r="B3843" s="14">
        <v>44273</v>
      </c>
      <c r="C3843" s="61">
        <v>44273.916666666664</v>
      </c>
      <c r="D3843" s="17">
        <v>0.59</v>
      </c>
      <c r="E3843" s="15"/>
      <c r="F3843" s="15"/>
      <c r="G3843" s="36" t="str">
        <f>TEXT(UsageTable[[#This Row],[Time]],"mm-dd")</f>
        <v>03-18</v>
      </c>
      <c r="H3843" s="36" t="b" cm="1">
        <f t="array" ref="H3843">OR(WEEKDAY(UsageTable[[#This Row],[Time]])={1,7},NOT(ISERROR(VLOOKUP(DATE(YEAR(UsageTable[[#This Row],[Time]]),MONTH(UsageTable[[#This Row],[Time]]),DAY(UsageTable[[#This Row],[Time]])),Holidays[Date],1,FALSE()))))</f>
        <v>0</v>
      </c>
      <c r="I38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38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4" spans="2:11" x14ac:dyDescent="0.3">
      <c r="B3844" s="14">
        <v>44273</v>
      </c>
      <c r="C3844" s="61">
        <v>44273.958333333336</v>
      </c>
      <c r="D3844" s="17">
        <v>0.83</v>
      </c>
      <c r="E3844" s="15"/>
      <c r="F3844" s="15"/>
      <c r="G3844" s="36" t="str">
        <f>TEXT(UsageTable[[#This Row],[Time]],"mm-dd")</f>
        <v>03-18</v>
      </c>
      <c r="H3844" s="36" t="b" cm="1">
        <f t="array" ref="H3844">OR(WEEKDAY(UsageTable[[#This Row],[Time]])={1,7},NOT(ISERROR(VLOOKUP(DATE(YEAR(UsageTable[[#This Row],[Time]]),MONTH(UsageTable[[#This Row],[Time]]),DAY(UsageTable[[#This Row],[Time]])),Holidays[Date],1,FALSE()))))</f>
        <v>0</v>
      </c>
      <c r="I38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0.83</v>
      </c>
      <c r="J38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5" spans="2:11" x14ac:dyDescent="0.3">
      <c r="B3845" s="14">
        <v>44274</v>
      </c>
      <c r="C3845" s="61">
        <v>44274</v>
      </c>
      <c r="D3845" s="17">
        <v>0.33</v>
      </c>
      <c r="E3845" s="15"/>
      <c r="F3845" s="15"/>
      <c r="G3845" s="36" t="str">
        <f>TEXT(UsageTable[[#This Row],[Time]],"mm-dd")</f>
        <v>03-19</v>
      </c>
      <c r="H3845" s="36" t="b" cm="1">
        <f t="array" ref="H3845">OR(WEEKDAY(UsageTable[[#This Row],[Time]])={1,7},NOT(ISERROR(VLOOKUP(DATE(YEAR(UsageTable[[#This Row],[Time]]),MONTH(UsageTable[[#This Row],[Time]]),DAY(UsageTable[[#This Row],[Time]])),Holidays[Date],1,FALSE()))))</f>
        <v>0</v>
      </c>
      <c r="I38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8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6" spans="2:11" x14ac:dyDescent="0.3">
      <c r="B3846" s="14">
        <v>44274</v>
      </c>
      <c r="C3846" s="61">
        <v>44274.041666666664</v>
      </c>
      <c r="D3846" s="17">
        <v>0.69</v>
      </c>
      <c r="E3846" s="15"/>
      <c r="F3846" s="15"/>
      <c r="G3846" s="36" t="str">
        <f>TEXT(UsageTable[[#This Row],[Time]],"mm-dd")</f>
        <v>03-19</v>
      </c>
      <c r="H3846" s="36" t="b" cm="1">
        <f t="array" ref="H3846">OR(WEEKDAY(UsageTable[[#This Row],[Time]])={1,7},NOT(ISERROR(VLOOKUP(DATE(YEAR(UsageTable[[#This Row],[Time]]),MONTH(UsageTable[[#This Row],[Time]]),DAY(UsageTable[[#This Row],[Time]])),Holidays[Date],1,FALSE()))))</f>
        <v>0</v>
      </c>
      <c r="I38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38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7" spans="2:11" x14ac:dyDescent="0.3">
      <c r="B3847" s="14">
        <v>44274</v>
      </c>
      <c r="C3847" s="61">
        <v>44274.083333333336</v>
      </c>
      <c r="D3847" s="17">
        <v>0.49</v>
      </c>
      <c r="E3847" s="15"/>
      <c r="F3847" s="15"/>
      <c r="G3847" s="36" t="str">
        <f>TEXT(UsageTable[[#This Row],[Time]],"mm-dd")</f>
        <v>03-19</v>
      </c>
      <c r="H3847" s="36" t="b" cm="1">
        <f t="array" ref="H3847">OR(WEEKDAY(UsageTable[[#This Row],[Time]])={1,7},NOT(ISERROR(VLOOKUP(DATE(YEAR(UsageTable[[#This Row],[Time]]),MONTH(UsageTable[[#This Row],[Time]]),DAY(UsageTable[[#This Row],[Time]])),Holidays[Date],1,FALSE()))))</f>
        <v>0</v>
      </c>
      <c r="I38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0.49</v>
      </c>
      <c r="J38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8" spans="2:11" x14ac:dyDescent="0.3">
      <c r="B3848" s="14">
        <v>44274</v>
      </c>
      <c r="C3848" s="61">
        <v>44274.125</v>
      </c>
      <c r="D3848" s="17">
        <v>0.34</v>
      </c>
      <c r="E3848" s="15"/>
      <c r="F3848" s="15"/>
      <c r="G3848" s="36" t="str">
        <f>TEXT(UsageTable[[#This Row],[Time]],"mm-dd")</f>
        <v>03-19</v>
      </c>
      <c r="H3848" s="36" t="b" cm="1">
        <f t="array" ref="H3848">OR(WEEKDAY(UsageTable[[#This Row],[Time]])={1,7},NOT(ISERROR(VLOOKUP(DATE(YEAR(UsageTable[[#This Row],[Time]]),MONTH(UsageTable[[#This Row],[Time]]),DAY(UsageTable[[#This Row],[Time]])),Holidays[Date],1,FALSE()))))</f>
        <v>0</v>
      </c>
      <c r="I38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8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49" spans="2:11" x14ac:dyDescent="0.3">
      <c r="B3849" s="14">
        <v>44274</v>
      </c>
      <c r="C3849" s="61">
        <v>44274.166666666664</v>
      </c>
      <c r="D3849" s="17">
        <v>0.37</v>
      </c>
      <c r="E3849" s="15"/>
      <c r="F3849" s="15"/>
      <c r="G3849" s="36" t="str">
        <f>TEXT(UsageTable[[#This Row],[Time]],"mm-dd")</f>
        <v>03-19</v>
      </c>
      <c r="H3849" s="36" t="b" cm="1">
        <f t="array" ref="H3849">OR(WEEKDAY(UsageTable[[#This Row],[Time]])={1,7},NOT(ISERROR(VLOOKUP(DATE(YEAR(UsageTable[[#This Row],[Time]]),MONTH(UsageTable[[#This Row],[Time]]),DAY(UsageTable[[#This Row],[Time]])),Holidays[Date],1,FALSE()))))</f>
        <v>0</v>
      </c>
      <c r="I38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8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0" spans="2:11" x14ac:dyDescent="0.3">
      <c r="B3850" s="14">
        <v>44274</v>
      </c>
      <c r="C3850" s="61">
        <v>44274.208333333336</v>
      </c>
      <c r="D3850" s="17">
        <v>0.69</v>
      </c>
      <c r="E3850" s="15"/>
      <c r="F3850" s="15"/>
      <c r="G3850" s="36" t="str">
        <f>TEXT(UsageTable[[#This Row],[Time]],"mm-dd")</f>
        <v>03-19</v>
      </c>
      <c r="H3850" s="36" t="b" cm="1">
        <f t="array" ref="H3850">OR(WEEKDAY(UsageTable[[#This Row],[Time]])={1,7},NOT(ISERROR(VLOOKUP(DATE(YEAR(UsageTable[[#This Row],[Time]]),MONTH(UsageTable[[#This Row],[Time]]),DAY(UsageTable[[#This Row],[Time]])),Holidays[Date],1,FALSE()))))</f>
        <v>0</v>
      </c>
      <c r="I38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0.69</v>
      </c>
      <c r="J38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1" spans="2:11" x14ac:dyDescent="0.3">
      <c r="B3851" s="14">
        <v>44274</v>
      </c>
      <c r="C3851" s="61">
        <v>44274.25</v>
      </c>
      <c r="D3851" s="17">
        <v>0.95</v>
      </c>
      <c r="E3851" s="15"/>
      <c r="F3851" s="15"/>
      <c r="G3851" s="36" t="str">
        <f>TEXT(UsageTable[[#This Row],[Time]],"mm-dd")</f>
        <v>03-19</v>
      </c>
      <c r="H3851" s="36" t="b" cm="1">
        <f t="array" ref="H3851">OR(WEEKDAY(UsageTable[[#This Row],[Time]])={1,7},NOT(ISERROR(VLOOKUP(DATE(YEAR(UsageTable[[#This Row],[Time]]),MONTH(UsageTable[[#This Row],[Time]]),DAY(UsageTable[[#This Row],[Time]])),Holidays[Date],1,FALSE()))))</f>
        <v>0</v>
      </c>
      <c r="I38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8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2" spans="2:11" x14ac:dyDescent="0.3">
      <c r="B3852" s="14">
        <v>44274</v>
      </c>
      <c r="C3852" s="61">
        <v>44274.291666666664</v>
      </c>
      <c r="D3852" s="17">
        <v>2</v>
      </c>
      <c r="E3852" s="15"/>
      <c r="F3852" s="15"/>
      <c r="G3852" s="36" t="str">
        <f>TEXT(UsageTable[[#This Row],[Time]],"mm-dd")</f>
        <v>03-19</v>
      </c>
      <c r="H3852" s="36" t="b" cm="1">
        <f t="array" ref="H3852">OR(WEEKDAY(UsageTable[[#This Row],[Time]])={1,7},NOT(ISERROR(VLOOKUP(DATE(YEAR(UsageTable[[#This Row],[Time]]),MONTH(UsageTable[[#This Row],[Time]]),DAY(UsageTable[[#This Row],[Time]])),Holidays[Date],1,FALSE()))))</f>
        <v>0</v>
      </c>
      <c r="I38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v>
      </c>
    </row>
    <row r="3853" spans="2:11" x14ac:dyDescent="0.3">
      <c r="B3853" s="14">
        <v>44274</v>
      </c>
      <c r="C3853" s="61">
        <v>44274.333333333336</v>
      </c>
      <c r="D3853" s="17">
        <v>1.88</v>
      </c>
      <c r="E3853" s="15"/>
      <c r="F3853" s="15"/>
      <c r="G3853" s="36" t="str">
        <f>TEXT(UsageTable[[#This Row],[Time]],"mm-dd")</f>
        <v>03-19</v>
      </c>
      <c r="H3853" s="36" t="b" cm="1">
        <f t="array" ref="H3853">OR(WEEKDAY(UsageTable[[#This Row],[Time]])={1,7},NOT(ISERROR(VLOOKUP(DATE(YEAR(UsageTable[[#This Row],[Time]]),MONTH(UsageTable[[#This Row],[Time]]),DAY(UsageTable[[#This Row],[Time]])),Holidays[Date],1,FALSE()))))</f>
        <v>0</v>
      </c>
      <c r="I38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1.88</v>
      </c>
    </row>
    <row r="3854" spans="2:11" x14ac:dyDescent="0.3">
      <c r="B3854" s="14">
        <v>44274</v>
      </c>
      <c r="C3854" s="61">
        <v>44274.375</v>
      </c>
      <c r="D3854" s="17">
        <v>1.9</v>
      </c>
      <c r="E3854" s="15"/>
      <c r="F3854" s="15"/>
      <c r="G3854" s="36" t="str">
        <f>TEXT(UsageTable[[#This Row],[Time]],"mm-dd")</f>
        <v>03-19</v>
      </c>
      <c r="H3854" s="36" t="b" cm="1">
        <f t="array" ref="H3854">OR(WEEKDAY(UsageTable[[#This Row],[Time]])={1,7},NOT(ISERROR(VLOOKUP(DATE(YEAR(UsageTable[[#This Row],[Time]]),MONTH(UsageTable[[#This Row],[Time]]),DAY(UsageTable[[#This Row],[Time]])),Holidays[Date],1,FALSE()))))</f>
        <v>0</v>
      </c>
      <c r="I38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v>
      </c>
    </row>
    <row r="3855" spans="2:11" x14ac:dyDescent="0.3">
      <c r="B3855" s="14">
        <v>44274</v>
      </c>
      <c r="C3855" s="61">
        <v>44274.416666666664</v>
      </c>
      <c r="D3855" s="17">
        <v>3.44</v>
      </c>
      <c r="E3855" s="15"/>
      <c r="F3855" s="15"/>
      <c r="G3855" s="36" t="str">
        <f>TEXT(UsageTable[[#This Row],[Time]],"mm-dd")</f>
        <v>03-19</v>
      </c>
      <c r="H3855" s="36" t="b" cm="1">
        <f t="array" ref="H3855">OR(WEEKDAY(UsageTable[[#This Row],[Time]])={1,7},NOT(ISERROR(VLOOKUP(DATE(YEAR(UsageTable[[#This Row],[Time]]),MONTH(UsageTable[[#This Row],[Time]]),DAY(UsageTable[[#This Row],[Time]])),Holidays[Date],1,FALSE()))))</f>
        <v>0</v>
      </c>
      <c r="I38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3.44</v>
      </c>
    </row>
    <row r="3856" spans="2:11" x14ac:dyDescent="0.3">
      <c r="B3856" s="14">
        <v>44274</v>
      </c>
      <c r="C3856" s="61">
        <v>44274.458333333336</v>
      </c>
      <c r="D3856" s="17">
        <v>1.26</v>
      </c>
      <c r="E3856" s="15"/>
      <c r="F3856" s="15"/>
      <c r="G3856" s="36" t="str">
        <f>TEXT(UsageTable[[#This Row],[Time]],"mm-dd")</f>
        <v>03-19</v>
      </c>
      <c r="H3856" s="36" t="b" cm="1">
        <f t="array" ref="H3856">OR(WEEKDAY(UsageTable[[#This Row],[Time]])={1,7},NOT(ISERROR(VLOOKUP(DATE(YEAR(UsageTable[[#This Row],[Time]]),MONTH(UsageTable[[#This Row],[Time]]),DAY(UsageTable[[#This Row],[Time]])),Holidays[Date],1,FALSE()))))</f>
        <v>0</v>
      </c>
      <c r="I38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1.26</v>
      </c>
      <c r="K38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7" spans="2:11" x14ac:dyDescent="0.3">
      <c r="B3857" s="14">
        <v>44274</v>
      </c>
      <c r="C3857" s="61">
        <v>44274.5</v>
      </c>
      <c r="D3857" s="17">
        <v>4.26</v>
      </c>
      <c r="E3857" s="15"/>
      <c r="F3857" s="15"/>
      <c r="G3857" s="36" t="str">
        <f>TEXT(UsageTable[[#This Row],[Time]],"mm-dd")</f>
        <v>03-19</v>
      </c>
      <c r="H3857" s="36" t="b" cm="1">
        <f t="array" ref="H3857">OR(WEEKDAY(UsageTable[[#This Row],[Time]])={1,7},NOT(ISERROR(VLOOKUP(DATE(YEAR(UsageTable[[#This Row],[Time]]),MONTH(UsageTable[[#This Row],[Time]]),DAY(UsageTable[[#This Row],[Time]])),Holidays[Date],1,FALSE()))))</f>
        <v>0</v>
      </c>
      <c r="I38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4.26</v>
      </c>
      <c r="K38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8" spans="2:11" x14ac:dyDescent="0.3">
      <c r="B3858" s="14">
        <v>44274</v>
      </c>
      <c r="C3858" s="61">
        <v>44274.541666666664</v>
      </c>
      <c r="D3858" s="17">
        <v>1.1200000000000001</v>
      </c>
      <c r="E3858" s="15"/>
      <c r="F3858" s="15"/>
      <c r="G3858" s="36" t="str">
        <f>TEXT(UsageTable[[#This Row],[Time]],"mm-dd")</f>
        <v>03-19</v>
      </c>
      <c r="H3858" s="36" t="b" cm="1">
        <f t="array" ref="H3858">OR(WEEKDAY(UsageTable[[#This Row],[Time]])={1,7},NOT(ISERROR(VLOOKUP(DATE(YEAR(UsageTable[[#This Row],[Time]]),MONTH(UsageTable[[#This Row],[Time]]),DAY(UsageTable[[#This Row],[Time]])),Holidays[Date],1,FALSE()))))</f>
        <v>0</v>
      </c>
      <c r="I38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1.1200000000000001</v>
      </c>
      <c r="K38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59" spans="2:11" x14ac:dyDescent="0.3">
      <c r="B3859" s="14">
        <v>44274</v>
      </c>
      <c r="C3859" s="61">
        <v>44274.583333333336</v>
      </c>
      <c r="D3859" s="17">
        <v>2.74</v>
      </c>
      <c r="E3859" s="15"/>
      <c r="F3859" s="15"/>
      <c r="G3859" s="36" t="str">
        <f>TEXT(UsageTable[[#This Row],[Time]],"mm-dd")</f>
        <v>03-19</v>
      </c>
      <c r="H3859" s="36" t="b" cm="1">
        <f t="array" ref="H3859">OR(WEEKDAY(UsageTable[[#This Row],[Time]])={1,7},NOT(ISERROR(VLOOKUP(DATE(YEAR(UsageTable[[#This Row],[Time]]),MONTH(UsageTable[[#This Row],[Time]]),DAY(UsageTable[[#This Row],[Time]])),Holidays[Date],1,FALSE()))))</f>
        <v>0</v>
      </c>
      <c r="I38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2.74</v>
      </c>
      <c r="K38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0" spans="2:11" x14ac:dyDescent="0.3">
      <c r="B3860" s="14">
        <v>44274</v>
      </c>
      <c r="C3860" s="61">
        <v>44274.625</v>
      </c>
      <c r="D3860" s="17">
        <v>2.61</v>
      </c>
      <c r="E3860" s="15"/>
      <c r="F3860" s="15"/>
      <c r="G3860" s="36" t="str">
        <f>TEXT(UsageTable[[#This Row],[Time]],"mm-dd")</f>
        <v>03-19</v>
      </c>
      <c r="H3860" s="36" t="b" cm="1">
        <f t="array" ref="H3860">OR(WEEKDAY(UsageTable[[#This Row],[Time]])={1,7},NOT(ISERROR(VLOOKUP(DATE(YEAR(UsageTable[[#This Row],[Time]]),MONTH(UsageTable[[#This Row],[Time]]),DAY(UsageTable[[#This Row],[Time]])),Holidays[Date],1,FALSE()))))</f>
        <v>0</v>
      </c>
      <c r="I38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2.61</v>
      </c>
      <c r="K38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1" spans="2:11" x14ac:dyDescent="0.3">
      <c r="B3861" s="14">
        <v>44274</v>
      </c>
      <c r="C3861" s="61">
        <v>44274.666666666664</v>
      </c>
      <c r="D3861" s="17">
        <v>3.06</v>
      </c>
      <c r="E3861" s="15"/>
      <c r="F3861" s="15"/>
      <c r="G3861" s="36" t="str">
        <f>TEXT(UsageTable[[#This Row],[Time]],"mm-dd")</f>
        <v>03-19</v>
      </c>
      <c r="H3861" s="36" t="b" cm="1">
        <f t="array" ref="H3861">OR(WEEKDAY(UsageTable[[#This Row],[Time]])={1,7},NOT(ISERROR(VLOOKUP(DATE(YEAR(UsageTable[[#This Row],[Time]]),MONTH(UsageTable[[#This Row],[Time]]),DAY(UsageTable[[#This Row],[Time]])),Holidays[Date],1,FALSE()))))</f>
        <v>0</v>
      </c>
      <c r="I38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3.06</v>
      </c>
      <c r="K38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2" spans="2:11" x14ac:dyDescent="0.3">
      <c r="B3862" s="14">
        <v>44274</v>
      </c>
      <c r="C3862" s="61">
        <v>44274.708333333336</v>
      </c>
      <c r="D3862" s="17">
        <v>2.59</v>
      </c>
      <c r="E3862" s="15"/>
      <c r="F3862" s="15"/>
      <c r="G3862" s="36" t="str">
        <f>TEXT(UsageTable[[#This Row],[Time]],"mm-dd")</f>
        <v>03-19</v>
      </c>
      <c r="H3862" s="36" t="b" cm="1">
        <f t="array" ref="H3862">OR(WEEKDAY(UsageTable[[#This Row],[Time]])={1,7},NOT(ISERROR(VLOOKUP(DATE(YEAR(UsageTable[[#This Row],[Time]]),MONTH(UsageTable[[#This Row],[Time]]),DAY(UsageTable[[#This Row],[Time]])),Holidays[Date],1,FALSE()))))</f>
        <v>0</v>
      </c>
      <c r="I38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2.59</v>
      </c>
    </row>
    <row r="3863" spans="2:11" x14ac:dyDescent="0.3">
      <c r="B3863" s="14">
        <v>44274</v>
      </c>
      <c r="C3863" s="61">
        <v>44274.75</v>
      </c>
      <c r="D3863" s="17">
        <v>1.55</v>
      </c>
      <c r="E3863" s="15"/>
      <c r="F3863" s="15"/>
      <c r="G3863" s="36" t="str">
        <f>TEXT(UsageTable[[#This Row],[Time]],"mm-dd")</f>
        <v>03-19</v>
      </c>
      <c r="H3863" s="36" t="b" cm="1">
        <f t="array" ref="H3863">OR(WEEKDAY(UsageTable[[#This Row],[Time]])={1,7},NOT(ISERROR(VLOOKUP(DATE(YEAR(UsageTable[[#This Row],[Time]]),MONTH(UsageTable[[#This Row],[Time]]),DAY(UsageTable[[#This Row],[Time]])),Holidays[Date],1,FALSE()))))</f>
        <v>0</v>
      </c>
      <c r="I38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8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1.55</v>
      </c>
    </row>
    <row r="3864" spans="2:11" x14ac:dyDescent="0.3">
      <c r="B3864" s="14">
        <v>44274</v>
      </c>
      <c r="C3864" s="61">
        <v>44274.791666666664</v>
      </c>
      <c r="D3864" s="17">
        <v>1.32</v>
      </c>
      <c r="E3864" s="15"/>
      <c r="F3864" s="15"/>
      <c r="G3864" s="36" t="str">
        <f>TEXT(UsageTable[[#This Row],[Time]],"mm-dd")</f>
        <v>03-19</v>
      </c>
      <c r="H3864" s="36" t="b" cm="1">
        <f t="array" ref="H3864">OR(WEEKDAY(UsageTable[[#This Row],[Time]])={1,7},NOT(ISERROR(VLOOKUP(DATE(YEAR(UsageTable[[#This Row],[Time]]),MONTH(UsageTable[[#This Row],[Time]]),DAY(UsageTable[[#This Row],[Time]])),Holidays[Date],1,FALSE()))))</f>
        <v>0</v>
      </c>
      <c r="I38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1.32</v>
      </c>
      <c r="J38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5" spans="2:11" x14ac:dyDescent="0.3">
      <c r="B3865" s="14">
        <v>44274</v>
      </c>
      <c r="C3865" s="61">
        <v>44274.833333333336</v>
      </c>
      <c r="D3865" s="17">
        <v>1.73</v>
      </c>
      <c r="E3865" s="15"/>
      <c r="F3865" s="15"/>
      <c r="G3865" s="36" t="str">
        <f>TEXT(UsageTable[[#This Row],[Time]],"mm-dd")</f>
        <v>03-19</v>
      </c>
      <c r="H3865" s="36" t="b" cm="1">
        <f t="array" ref="H3865">OR(WEEKDAY(UsageTable[[#This Row],[Time]])={1,7},NOT(ISERROR(VLOOKUP(DATE(YEAR(UsageTable[[#This Row],[Time]]),MONTH(UsageTable[[#This Row],[Time]]),DAY(UsageTable[[#This Row],[Time]])),Holidays[Date],1,FALSE()))))</f>
        <v>0</v>
      </c>
      <c r="I38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1.73</v>
      </c>
      <c r="J38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6" spans="2:11" x14ac:dyDescent="0.3">
      <c r="B3866" s="14">
        <v>44274</v>
      </c>
      <c r="C3866" s="61">
        <v>44274.875</v>
      </c>
      <c r="D3866" s="17">
        <v>0.62</v>
      </c>
      <c r="E3866" s="15"/>
      <c r="F3866" s="15"/>
      <c r="G3866" s="36" t="str">
        <f>TEXT(UsageTable[[#This Row],[Time]],"mm-dd")</f>
        <v>03-19</v>
      </c>
      <c r="H3866" s="36" t="b" cm="1">
        <f t="array" ref="H3866">OR(WEEKDAY(UsageTable[[#This Row],[Time]])={1,7},NOT(ISERROR(VLOOKUP(DATE(YEAR(UsageTable[[#This Row],[Time]]),MONTH(UsageTable[[#This Row],[Time]]),DAY(UsageTable[[#This Row],[Time]])),Holidays[Date],1,FALSE()))))</f>
        <v>0</v>
      </c>
      <c r="I38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0.62</v>
      </c>
      <c r="J38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7" spans="2:11" x14ac:dyDescent="0.3">
      <c r="B3867" s="14">
        <v>44274</v>
      </c>
      <c r="C3867" s="61">
        <v>44274.916666666664</v>
      </c>
      <c r="D3867" s="17">
        <v>0.92</v>
      </c>
      <c r="E3867" s="15"/>
      <c r="F3867" s="15"/>
      <c r="G3867" s="36" t="str">
        <f>TEXT(UsageTable[[#This Row],[Time]],"mm-dd")</f>
        <v>03-19</v>
      </c>
      <c r="H3867" s="36" t="b" cm="1">
        <f t="array" ref="H3867">OR(WEEKDAY(UsageTable[[#This Row],[Time]])={1,7},NOT(ISERROR(VLOOKUP(DATE(YEAR(UsageTable[[#This Row],[Time]]),MONTH(UsageTable[[#This Row],[Time]]),DAY(UsageTable[[#This Row],[Time]])),Holidays[Date],1,FALSE()))))</f>
        <v>0</v>
      </c>
      <c r="I38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0.92</v>
      </c>
      <c r="J38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8" spans="2:11" x14ac:dyDescent="0.3">
      <c r="B3868" s="14">
        <v>44274</v>
      </c>
      <c r="C3868" s="61">
        <v>44274.958333333336</v>
      </c>
      <c r="D3868" s="17">
        <v>0.9</v>
      </c>
      <c r="E3868" s="15"/>
      <c r="F3868" s="15"/>
      <c r="G3868" s="36" t="str">
        <f>TEXT(UsageTable[[#This Row],[Time]],"mm-dd")</f>
        <v>03-19</v>
      </c>
      <c r="H3868" s="36" t="b" cm="1">
        <f t="array" ref="H3868">OR(WEEKDAY(UsageTable[[#This Row],[Time]])={1,7},NOT(ISERROR(VLOOKUP(DATE(YEAR(UsageTable[[#This Row],[Time]]),MONTH(UsageTable[[#This Row],[Time]]),DAY(UsageTable[[#This Row],[Time]])),Holidays[Date],1,FALSE()))))</f>
        <v>0</v>
      </c>
      <c r="I38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v>
      </c>
      <c r="J38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69" spans="2:11" x14ac:dyDescent="0.3">
      <c r="B3869" s="14">
        <v>44275</v>
      </c>
      <c r="C3869" s="61">
        <v>44275</v>
      </c>
      <c r="D3869" s="17">
        <v>0.37</v>
      </c>
      <c r="E3869" s="15"/>
      <c r="F3869" s="15"/>
      <c r="G3869" s="36" t="str">
        <f>TEXT(UsageTable[[#This Row],[Time]],"mm-dd")</f>
        <v>03-20</v>
      </c>
      <c r="H3869" s="36" t="b" cm="1">
        <f t="array" ref="H3869">OR(WEEKDAY(UsageTable[[#This Row],[Time]])={1,7},NOT(ISERROR(VLOOKUP(DATE(YEAR(UsageTable[[#This Row],[Time]]),MONTH(UsageTable[[#This Row],[Time]]),DAY(UsageTable[[#This Row],[Time]])),Holidays[Date],1,FALSE()))))</f>
        <v>1</v>
      </c>
      <c r="I38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8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0" spans="2:11" x14ac:dyDescent="0.3">
      <c r="B3870" s="14">
        <v>44275</v>
      </c>
      <c r="C3870" s="61">
        <v>44275.041666666664</v>
      </c>
      <c r="D3870" s="17">
        <v>0.32</v>
      </c>
      <c r="E3870" s="15"/>
      <c r="F3870" s="15"/>
      <c r="G3870" s="36" t="str">
        <f>TEXT(UsageTable[[#This Row],[Time]],"mm-dd")</f>
        <v>03-20</v>
      </c>
      <c r="H3870" s="36" t="b" cm="1">
        <f t="array" ref="H3870">OR(WEEKDAY(UsageTable[[#This Row],[Time]])={1,7},NOT(ISERROR(VLOOKUP(DATE(YEAR(UsageTable[[#This Row],[Time]]),MONTH(UsageTable[[#This Row],[Time]]),DAY(UsageTable[[#This Row],[Time]])),Holidays[Date],1,FALSE()))))</f>
        <v>1</v>
      </c>
      <c r="I38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8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1" spans="2:11" x14ac:dyDescent="0.3">
      <c r="B3871" s="14">
        <v>44275</v>
      </c>
      <c r="C3871" s="61">
        <v>44275.083333333336</v>
      </c>
      <c r="D3871" s="17">
        <v>0.78</v>
      </c>
      <c r="E3871" s="15"/>
      <c r="F3871" s="15"/>
      <c r="G3871" s="36" t="str">
        <f>TEXT(UsageTable[[#This Row],[Time]],"mm-dd")</f>
        <v>03-20</v>
      </c>
      <c r="H3871" s="36" t="b" cm="1">
        <f t="array" ref="H3871">OR(WEEKDAY(UsageTable[[#This Row],[Time]])={1,7},NOT(ISERROR(VLOOKUP(DATE(YEAR(UsageTable[[#This Row],[Time]]),MONTH(UsageTable[[#This Row],[Time]]),DAY(UsageTable[[#This Row],[Time]])),Holidays[Date],1,FALSE()))))</f>
        <v>1</v>
      </c>
      <c r="I38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0.78</v>
      </c>
      <c r="J38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2" spans="2:11" x14ac:dyDescent="0.3">
      <c r="B3872" s="14">
        <v>44275</v>
      </c>
      <c r="C3872" s="61">
        <v>44275.125</v>
      </c>
      <c r="D3872" s="17">
        <v>0.31</v>
      </c>
      <c r="E3872" s="15"/>
      <c r="F3872" s="15"/>
      <c r="G3872" s="36" t="str">
        <f>TEXT(UsageTable[[#This Row],[Time]],"mm-dd")</f>
        <v>03-20</v>
      </c>
      <c r="H3872" s="36" t="b" cm="1">
        <f t="array" ref="H3872">OR(WEEKDAY(UsageTable[[#This Row],[Time]])={1,7},NOT(ISERROR(VLOOKUP(DATE(YEAR(UsageTable[[#This Row],[Time]]),MONTH(UsageTable[[#This Row],[Time]]),DAY(UsageTable[[#This Row],[Time]])),Holidays[Date],1,FALSE()))))</f>
        <v>1</v>
      </c>
      <c r="I38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8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3" spans="2:11" x14ac:dyDescent="0.3">
      <c r="B3873" s="14">
        <v>44275</v>
      </c>
      <c r="C3873" s="61">
        <v>44275.166666666664</v>
      </c>
      <c r="D3873" s="17">
        <v>0.36</v>
      </c>
      <c r="E3873" s="15"/>
      <c r="F3873" s="15"/>
      <c r="G3873" s="36" t="str">
        <f>TEXT(UsageTable[[#This Row],[Time]],"mm-dd")</f>
        <v>03-20</v>
      </c>
      <c r="H3873" s="36" t="b" cm="1">
        <f t="array" ref="H3873">OR(WEEKDAY(UsageTable[[#This Row],[Time]])={1,7},NOT(ISERROR(VLOOKUP(DATE(YEAR(UsageTable[[#This Row],[Time]]),MONTH(UsageTable[[#This Row],[Time]]),DAY(UsageTable[[#This Row],[Time]])),Holidays[Date],1,FALSE()))))</f>
        <v>1</v>
      </c>
      <c r="I38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8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4" spans="2:11" x14ac:dyDescent="0.3">
      <c r="B3874" s="14">
        <v>44275</v>
      </c>
      <c r="C3874" s="61">
        <v>44275.208333333336</v>
      </c>
      <c r="D3874" s="17">
        <v>0.75</v>
      </c>
      <c r="E3874" s="15"/>
      <c r="F3874" s="15"/>
      <c r="G3874" s="36" t="str">
        <f>TEXT(UsageTable[[#This Row],[Time]],"mm-dd")</f>
        <v>03-20</v>
      </c>
      <c r="H3874" s="36" t="b" cm="1">
        <f t="array" ref="H3874">OR(WEEKDAY(UsageTable[[#This Row],[Time]])={1,7},NOT(ISERROR(VLOOKUP(DATE(YEAR(UsageTable[[#This Row],[Time]]),MONTH(UsageTable[[#This Row],[Time]]),DAY(UsageTable[[#This Row],[Time]])),Holidays[Date],1,FALSE()))))</f>
        <v>1</v>
      </c>
      <c r="I38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0.75</v>
      </c>
      <c r="J38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5" spans="2:11" x14ac:dyDescent="0.3">
      <c r="B3875" s="14">
        <v>44275</v>
      </c>
      <c r="C3875" s="61">
        <v>44275.25</v>
      </c>
      <c r="D3875" s="17">
        <v>0.54</v>
      </c>
      <c r="E3875" s="15"/>
      <c r="F3875" s="15"/>
      <c r="G3875" s="36" t="str">
        <f>TEXT(UsageTable[[#This Row],[Time]],"mm-dd")</f>
        <v>03-20</v>
      </c>
      <c r="H3875" s="36" t="b" cm="1">
        <f t="array" ref="H3875">OR(WEEKDAY(UsageTable[[#This Row],[Time]])={1,7},NOT(ISERROR(VLOOKUP(DATE(YEAR(UsageTable[[#This Row],[Time]]),MONTH(UsageTable[[#This Row],[Time]]),DAY(UsageTable[[#This Row],[Time]])),Holidays[Date],1,FALSE()))))</f>
        <v>1</v>
      </c>
      <c r="I38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0.54</v>
      </c>
      <c r="J38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6" spans="2:11" x14ac:dyDescent="0.3">
      <c r="B3876" s="14">
        <v>44275</v>
      </c>
      <c r="C3876" s="61">
        <v>44275.291666666664</v>
      </c>
      <c r="D3876" s="17">
        <v>2.4700000000000002</v>
      </c>
      <c r="E3876" s="15"/>
      <c r="F3876" s="15"/>
      <c r="G3876" s="36" t="str">
        <f>TEXT(UsageTable[[#This Row],[Time]],"mm-dd")</f>
        <v>03-20</v>
      </c>
      <c r="H3876" s="36" t="b" cm="1">
        <f t="array" ref="H3876">OR(WEEKDAY(UsageTable[[#This Row],[Time]])={1,7},NOT(ISERROR(VLOOKUP(DATE(YEAR(UsageTable[[#This Row],[Time]]),MONTH(UsageTable[[#This Row],[Time]]),DAY(UsageTable[[#This Row],[Time]])),Holidays[Date],1,FALSE()))))</f>
        <v>1</v>
      </c>
      <c r="I38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2.4700000000000002</v>
      </c>
      <c r="J38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7" spans="2:11" x14ac:dyDescent="0.3">
      <c r="B3877" s="14">
        <v>44275</v>
      </c>
      <c r="C3877" s="61">
        <v>44275.333333333336</v>
      </c>
      <c r="D3877" s="17">
        <v>1.64</v>
      </c>
      <c r="E3877" s="15"/>
      <c r="F3877" s="15"/>
      <c r="G3877" s="36" t="str">
        <f>TEXT(UsageTable[[#This Row],[Time]],"mm-dd")</f>
        <v>03-20</v>
      </c>
      <c r="H3877" s="36" t="b" cm="1">
        <f t="array" ref="H3877">OR(WEEKDAY(UsageTable[[#This Row],[Time]])={1,7},NOT(ISERROR(VLOOKUP(DATE(YEAR(UsageTable[[#This Row],[Time]]),MONTH(UsageTable[[#This Row],[Time]]),DAY(UsageTable[[#This Row],[Time]])),Holidays[Date],1,FALSE()))))</f>
        <v>1</v>
      </c>
      <c r="I38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1.64</v>
      </c>
      <c r="J38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8" spans="2:11" x14ac:dyDescent="0.3">
      <c r="B3878" s="14">
        <v>44275</v>
      </c>
      <c r="C3878" s="61">
        <v>44275.375</v>
      </c>
      <c r="D3878" s="17">
        <v>1.24</v>
      </c>
      <c r="E3878" s="15"/>
      <c r="F3878" s="15"/>
      <c r="G3878" s="36" t="str">
        <f>TEXT(UsageTable[[#This Row],[Time]],"mm-dd")</f>
        <v>03-20</v>
      </c>
      <c r="H3878" s="36" t="b" cm="1">
        <f t="array" ref="H3878">OR(WEEKDAY(UsageTable[[#This Row],[Time]])={1,7},NOT(ISERROR(VLOOKUP(DATE(YEAR(UsageTable[[#This Row],[Time]]),MONTH(UsageTable[[#This Row],[Time]]),DAY(UsageTable[[#This Row],[Time]])),Holidays[Date],1,FALSE()))))</f>
        <v>1</v>
      </c>
      <c r="I38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1.24</v>
      </c>
      <c r="J38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79" spans="2:11" x14ac:dyDescent="0.3">
      <c r="B3879" s="14">
        <v>44275</v>
      </c>
      <c r="C3879" s="61">
        <v>44275.416666666664</v>
      </c>
      <c r="D3879" s="17">
        <v>1.29</v>
      </c>
      <c r="E3879" s="15"/>
      <c r="F3879" s="15"/>
      <c r="G3879" s="36" t="str">
        <f>TEXT(UsageTable[[#This Row],[Time]],"mm-dd")</f>
        <v>03-20</v>
      </c>
      <c r="H3879" s="36" t="b" cm="1">
        <f t="array" ref="H3879">OR(WEEKDAY(UsageTable[[#This Row],[Time]])={1,7},NOT(ISERROR(VLOOKUP(DATE(YEAR(UsageTable[[#This Row],[Time]]),MONTH(UsageTable[[#This Row],[Time]]),DAY(UsageTable[[#This Row],[Time]])),Holidays[Date],1,FALSE()))))</f>
        <v>1</v>
      </c>
      <c r="I38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1.29</v>
      </c>
      <c r="J38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0" spans="2:11" x14ac:dyDescent="0.3">
      <c r="B3880" s="14">
        <v>44275</v>
      </c>
      <c r="C3880" s="61">
        <v>44275.458333333336</v>
      </c>
      <c r="D3880" s="17">
        <v>1.69</v>
      </c>
      <c r="E3880" s="15"/>
      <c r="F3880" s="15"/>
      <c r="G3880" s="36" t="str">
        <f>TEXT(UsageTable[[#This Row],[Time]],"mm-dd")</f>
        <v>03-20</v>
      </c>
      <c r="H3880" s="36" t="b" cm="1">
        <f t="array" ref="H3880">OR(WEEKDAY(UsageTable[[#This Row],[Time]])={1,7},NOT(ISERROR(VLOOKUP(DATE(YEAR(UsageTable[[#This Row],[Time]]),MONTH(UsageTable[[#This Row],[Time]]),DAY(UsageTable[[#This Row],[Time]])),Holidays[Date],1,FALSE()))))</f>
        <v>1</v>
      </c>
      <c r="I38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38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1" spans="2:11" x14ac:dyDescent="0.3">
      <c r="B3881" s="14">
        <v>44275</v>
      </c>
      <c r="C3881" s="61">
        <v>44275.5</v>
      </c>
      <c r="D3881" s="17">
        <v>1.45</v>
      </c>
      <c r="E3881" s="15"/>
      <c r="F3881" s="15"/>
      <c r="G3881" s="36" t="str">
        <f>TEXT(UsageTable[[#This Row],[Time]],"mm-dd")</f>
        <v>03-20</v>
      </c>
      <c r="H3881" s="36" t="b" cm="1">
        <f t="array" ref="H3881">OR(WEEKDAY(UsageTable[[#This Row],[Time]])={1,7},NOT(ISERROR(VLOOKUP(DATE(YEAR(UsageTable[[#This Row],[Time]]),MONTH(UsageTable[[#This Row],[Time]]),DAY(UsageTable[[#This Row],[Time]])),Holidays[Date],1,FALSE()))))</f>
        <v>1</v>
      </c>
      <c r="I38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1.45</v>
      </c>
      <c r="J38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2" spans="2:11" x14ac:dyDescent="0.3">
      <c r="B3882" s="14">
        <v>44275</v>
      </c>
      <c r="C3882" s="61">
        <v>44275.541666666664</v>
      </c>
      <c r="D3882" s="17">
        <v>1.5</v>
      </c>
      <c r="E3882" s="15"/>
      <c r="F3882" s="15"/>
      <c r="G3882" s="36" t="str">
        <f>TEXT(UsageTable[[#This Row],[Time]],"mm-dd")</f>
        <v>03-20</v>
      </c>
      <c r="H3882" s="36" t="b" cm="1">
        <f t="array" ref="H3882">OR(WEEKDAY(UsageTable[[#This Row],[Time]])={1,7},NOT(ISERROR(VLOOKUP(DATE(YEAR(UsageTable[[#This Row],[Time]]),MONTH(UsageTable[[#This Row],[Time]]),DAY(UsageTable[[#This Row],[Time]])),Holidays[Date],1,FALSE()))))</f>
        <v>1</v>
      </c>
      <c r="I38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v>
      </c>
      <c r="J38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3" spans="2:11" x14ac:dyDescent="0.3">
      <c r="B3883" s="14">
        <v>44275</v>
      </c>
      <c r="C3883" s="61">
        <v>44275.583333333336</v>
      </c>
      <c r="D3883" s="17">
        <v>0.88</v>
      </c>
      <c r="E3883" s="15"/>
      <c r="F3883" s="15"/>
      <c r="G3883" s="36" t="str">
        <f>TEXT(UsageTable[[#This Row],[Time]],"mm-dd")</f>
        <v>03-20</v>
      </c>
      <c r="H3883" s="36" t="b" cm="1">
        <f t="array" ref="H3883">OR(WEEKDAY(UsageTable[[#This Row],[Time]])={1,7},NOT(ISERROR(VLOOKUP(DATE(YEAR(UsageTable[[#This Row],[Time]]),MONTH(UsageTable[[#This Row],[Time]]),DAY(UsageTable[[#This Row],[Time]])),Holidays[Date],1,FALSE()))))</f>
        <v>1</v>
      </c>
      <c r="I38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8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4" spans="2:11" x14ac:dyDescent="0.3">
      <c r="B3884" s="14">
        <v>44275</v>
      </c>
      <c r="C3884" s="61">
        <v>44275.625</v>
      </c>
      <c r="D3884" s="17">
        <v>0.61</v>
      </c>
      <c r="E3884" s="15"/>
      <c r="F3884" s="15"/>
      <c r="G3884" s="36" t="str">
        <f>TEXT(UsageTable[[#This Row],[Time]],"mm-dd")</f>
        <v>03-20</v>
      </c>
      <c r="H3884" s="36" t="b" cm="1">
        <f t="array" ref="H3884">OR(WEEKDAY(UsageTable[[#This Row],[Time]])={1,7},NOT(ISERROR(VLOOKUP(DATE(YEAR(UsageTable[[#This Row],[Time]]),MONTH(UsageTable[[#This Row],[Time]]),DAY(UsageTable[[#This Row],[Time]])),Holidays[Date],1,FALSE()))))</f>
        <v>1</v>
      </c>
      <c r="I38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0.61</v>
      </c>
      <c r="J38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5" spans="2:11" x14ac:dyDescent="0.3">
      <c r="B3885" s="14">
        <v>44275</v>
      </c>
      <c r="C3885" s="61">
        <v>44275.666666666664</v>
      </c>
      <c r="D3885" s="17">
        <v>0.34</v>
      </c>
      <c r="E3885" s="15"/>
      <c r="F3885" s="15"/>
      <c r="G3885" s="36" t="str">
        <f>TEXT(UsageTable[[#This Row],[Time]],"mm-dd")</f>
        <v>03-20</v>
      </c>
      <c r="H3885" s="36" t="b" cm="1">
        <f t="array" ref="H3885">OR(WEEKDAY(UsageTable[[#This Row],[Time]])={1,7},NOT(ISERROR(VLOOKUP(DATE(YEAR(UsageTable[[#This Row],[Time]]),MONTH(UsageTable[[#This Row],[Time]]),DAY(UsageTable[[#This Row],[Time]])),Holidays[Date],1,FALSE()))))</f>
        <v>1</v>
      </c>
      <c r="I38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8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6" spans="2:11" x14ac:dyDescent="0.3">
      <c r="B3886" s="14">
        <v>44275</v>
      </c>
      <c r="C3886" s="61">
        <v>44275.708333333336</v>
      </c>
      <c r="D3886" s="17">
        <v>1.44</v>
      </c>
      <c r="E3886" s="15"/>
      <c r="F3886" s="15"/>
      <c r="G3886" s="36" t="str">
        <f>TEXT(UsageTable[[#This Row],[Time]],"mm-dd")</f>
        <v>03-20</v>
      </c>
      <c r="H3886" s="36" t="b" cm="1">
        <f t="array" ref="H3886">OR(WEEKDAY(UsageTable[[#This Row],[Time]])={1,7},NOT(ISERROR(VLOOKUP(DATE(YEAR(UsageTable[[#This Row],[Time]]),MONTH(UsageTable[[#This Row],[Time]]),DAY(UsageTable[[#This Row],[Time]])),Holidays[Date],1,FALSE()))))</f>
        <v>1</v>
      </c>
      <c r="I38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1.44</v>
      </c>
      <c r="J38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7" spans="2:11" x14ac:dyDescent="0.3">
      <c r="B3887" s="14">
        <v>44275</v>
      </c>
      <c r="C3887" s="61">
        <v>44275.75</v>
      </c>
      <c r="D3887" s="17">
        <v>1.37</v>
      </c>
      <c r="E3887" s="15"/>
      <c r="F3887" s="15"/>
      <c r="G3887" s="36" t="str">
        <f>TEXT(UsageTable[[#This Row],[Time]],"mm-dd")</f>
        <v>03-20</v>
      </c>
      <c r="H3887" s="36" t="b" cm="1">
        <f t="array" ref="H3887">OR(WEEKDAY(UsageTable[[#This Row],[Time]])={1,7},NOT(ISERROR(VLOOKUP(DATE(YEAR(UsageTable[[#This Row],[Time]]),MONTH(UsageTable[[#This Row],[Time]]),DAY(UsageTable[[#This Row],[Time]])),Holidays[Date],1,FALSE()))))</f>
        <v>1</v>
      </c>
      <c r="I38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1.37</v>
      </c>
      <c r="J38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8" spans="2:11" x14ac:dyDescent="0.3">
      <c r="B3888" s="14">
        <v>44275</v>
      </c>
      <c r="C3888" s="61">
        <v>44275.791666666664</v>
      </c>
      <c r="D3888" s="17">
        <v>1.75</v>
      </c>
      <c r="E3888" s="15"/>
      <c r="F3888" s="15"/>
      <c r="G3888" s="36" t="str">
        <f>TEXT(UsageTable[[#This Row],[Time]],"mm-dd")</f>
        <v>03-20</v>
      </c>
      <c r="H3888" s="36" t="b" cm="1">
        <f t="array" ref="H3888">OR(WEEKDAY(UsageTable[[#This Row],[Time]])={1,7},NOT(ISERROR(VLOOKUP(DATE(YEAR(UsageTable[[#This Row],[Time]]),MONTH(UsageTable[[#This Row],[Time]]),DAY(UsageTable[[#This Row],[Time]])),Holidays[Date],1,FALSE()))))</f>
        <v>1</v>
      </c>
      <c r="I38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1.75</v>
      </c>
      <c r="J38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89" spans="2:11" x14ac:dyDescent="0.3">
      <c r="B3889" s="14">
        <v>44275</v>
      </c>
      <c r="C3889" s="61">
        <v>44275.833333333336</v>
      </c>
      <c r="D3889" s="17">
        <v>1.85</v>
      </c>
      <c r="E3889" s="15"/>
      <c r="F3889" s="15"/>
      <c r="G3889" s="36" t="str">
        <f>TEXT(UsageTable[[#This Row],[Time]],"mm-dd")</f>
        <v>03-20</v>
      </c>
      <c r="H3889" s="36" t="b" cm="1">
        <f t="array" ref="H3889">OR(WEEKDAY(UsageTable[[#This Row],[Time]])={1,7},NOT(ISERROR(VLOOKUP(DATE(YEAR(UsageTable[[#This Row],[Time]]),MONTH(UsageTable[[#This Row],[Time]]),DAY(UsageTable[[#This Row],[Time]])),Holidays[Date],1,FALSE()))))</f>
        <v>1</v>
      </c>
      <c r="I38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1.85</v>
      </c>
      <c r="J38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0" spans="2:11" x14ac:dyDescent="0.3">
      <c r="B3890" s="14">
        <v>44275</v>
      </c>
      <c r="C3890" s="61">
        <v>44275.875</v>
      </c>
      <c r="D3890" s="17">
        <v>0.68</v>
      </c>
      <c r="E3890" s="15"/>
      <c r="F3890" s="15"/>
      <c r="G3890" s="36" t="str">
        <f>TEXT(UsageTable[[#This Row],[Time]],"mm-dd")</f>
        <v>03-20</v>
      </c>
      <c r="H3890" s="36" t="b" cm="1">
        <f t="array" ref="H3890">OR(WEEKDAY(UsageTable[[#This Row],[Time]])={1,7},NOT(ISERROR(VLOOKUP(DATE(YEAR(UsageTable[[#This Row],[Time]]),MONTH(UsageTable[[#This Row],[Time]]),DAY(UsageTable[[#This Row],[Time]])),Holidays[Date],1,FALSE()))))</f>
        <v>1</v>
      </c>
      <c r="I38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0.68</v>
      </c>
      <c r="J38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1" spans="2:11" x14ac:dyDescent="0.3">
      <c r="B3891" s="14">
        <v>44275</v>
      </c>
      <c r="C3891" s="61">
        <v>44275.916666666664</v>
      </c>
      <c r="D3891" s="17">
        <v>0.96</v>
      </c>
      <c r="E3891" s="15"/>
      <c r="F3891" s="15"/>
      <c r="G3891" s="36" t="str">
        <f>TEXT(UsageTable[[#This Row],[Time]],"mm-dd")</f>
        <v>03-20</v>
      </c>
      <c r="H3891" s="36" t="b" cm="1">
        <f t="array" ref="H3891">OR(WEEKDAY(UsageTable[[#This Row],[Time]])={1,7},NOT(ISERROR(VLOOKUP(DATE(YEAR(UsageTable[[#This Row],[Time]]),MONTH(UsageTable[[#This Row],[Time]]),DAY(UsageTable[[#This Row],[Time]])),Holidays[Date],1,FALSE()))))</f>
        <v>1</v>
      </c>
      <c r="I38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8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2" spans="2:11" x14ac:dyDescent="0.3">
      <c r="B3892" s="14">
        <v>44275</v>
      </c>
      <c r="C3892" s="61">
        <v>44275.958333333336</v>
      </c>
      <c r="D3892" s="17">
        <v>0.95</v>
      </c>
      <c r="E3892" s="15"/>
      <c r="F3892" s="15"/>
      <c r="G3892" s="36" t="str">
        <f>TEXT(UsageTable[[#This Row],[Time]],"mm-dd")</f>
        <v>03-20</v>
      </c>
      <c r="H3892" s="36" t="b" cm="1">
        <f t="array" ref="H3892">OR(WEEKDAY(UsageTable[[#This Row],[Time]])={1,7},NOT(ISERROR(VLOOKUP(DATE(YEAR(UsageTable[[#This Row],[Time]]),MONTH(UsageTable[[#This Row],[Time]]),DAY(UsageTable[[#This Row],[Time]])),Holidays[Date],1,FALSE()))))</f>
        <v>1</v>
      </c>
      <c r="I38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0.95</v>
      </c>
      <c r="J38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3" spans="2:11" x14ac:dyDescent="0.3">
      <c r="B3893" s="14">
        <v>44276</v>
      </c>
      <c r="C3893" s="61">
        <v>44276</v>
      </c>
      <c r="D3893" s="17">
        <v>0.34</v>
      </c>
      <c r="E3893" s="15"/>
      <c r="F3893" s="15"/>
      <c r="G3893" s="36" t="str">
        <f>TEXT(UsageTable[[#This Row],[Time]],"mm-dd")</f>
        <v>03-21</v>
      </c>
      <c r="H3893" s="36" t="b" cm="1">
        <f t="array" ref="H3893">OR(WEEKDAY(UsageTable[[#This Row],[Time]])={1,7},NOT(ISERROR(VLOOKUP(DATE(YEAR(UsageTable[[#This Row],[Time]]),MONTH(UsageTable[[#This Row],[Time]]),DAY(UsageTable[[#This Row],[Time]])),Holidays[Date],1,FALSE()))))</f>
        <v>1</v>
      </c>
      <c r="I38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8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4" spans="2:11" x14ac:dyDescent="0.3">
      <c r="B3894" s="14">
        <v>44276</v>
      </c>
      <c r="C3894" s="61">
        <v>44276.041666666664</v>
      </c>
      <c r="D3894" s="17">
        <v>0.79</v>
      </c>
      <c r="E3894" s="15"/>
      <c r="F3894" s="15"/>
      <c r="G3894" s="36" t="str">
        <f>TEXT(UsageTable[[#This Row],[Time]],"mm-dd")</f>
        <v>03-21</v>
      </c>
      <c r="H3894" s="36" t="b" cm="1">
        <f t="array" ref="H3894">OR(WEEKDAY(UsageTable[[#This Row],[Time]])={1,7},NOT(ISERROR(VLOOKUP(DATE(YEAR(UsageTable[[#This Row],[Time]]),MONTH(UsageTable[[#This Row],[Time]]),DAY(UsageTable[[#This Row],[Time]])),Holidays[Date],1,FALSE()))))</f>
        <v>1</v>
      </c>
      <c r="I38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0.79</v>
      </c>
      <c r="J38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5" spans="2:11" x14ac:dyDescent="0.3">
      <c r="B3895" s="14">
        <v>44276</v>
      </c>
      <c r="C3895" s="61">
        <v>44276.083333333336</v>
      </c>
      <c r="D3895" s="17">
        <v>0.31</v>
      </c>
      <c r="E3895" s="15"/>
      <c r="F3895" s="15"/>
      <c r="G3895" s="36" t="str">
        <f>TEXT(UsageTable[[#This Row],[Time]],"mm-dd")</f>
        <v>03-21</v>
      </c>
      <c r="H3895" s="36" t="b" cm="1">
        <f t="array" ref="H3895">OR(WEEKDAY(UsageTable[[#This Row],[Time]])={1,7},NOT(ISERROR(VLOOKUP(DATE(YEAR(UsageTable[[#This Row],[Time]]),MONTH(UsageTable[[#This Row],[Time]]),DAY(UsageTable[[#This Row],[Time]])),Holidays[Date],1,FALSE()))))</f>
        <v>1</v>
      </c>
      <c r="I38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0.31</v>
      </c>
      <c r="J38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6" spans="2:11" x14ac:dyDescent="0.3">
      <c r="B3896" s="14">
        <v>44276</v>
      </c>
      <c r="C3896" s="61">
        <v>44276.125</v>
      </c>
      <c r="D3896" s="17">
        <v>0.37</v>
      </c>
      <c r="E3896" s="15"/>
      <c r="F3896" s="15"/>
      <c r="G3896" s="36" t="str">
        <f>TEXT(UsageTable[[#This Row],[Time]],"mm-dd")</f>
        <v>03-21</v>
      </c>
      <c r="H3896" s="36" t="b" cm="1">
        <f t="array" ref="H3896">OR(WEEKDAY(UsageTable[[#This Row],[Time]])={1,7},NOT(ISERROR(VLOOKUP(DATE(YEAR(UsageTable[[#This Row],[Time]]),MONTH(UsageTable[[#This Row],[Time]]),DAY(UsageTable[[#This Row],[Time]])),Holidays[Date],1,FALSE()))))</f>
        <v>1</v>
      </c>
      <c r="I38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8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7" spans="2:11" x14ac:dyDescent="0.3">
      <c r="B3897" s="14">
        <v>44276</v>
      </c>
      <c r="C3897" s="61">
        <v>44276.166666666664</v>
      </c>
      <c r="D3897" s="17">
        <v>0.74</v>
      </c>
      <c r="E3897" s="15"/>
      <c r="F3897" s="15"/>
      <c r="G3897" s="36" t="str">
        <f>TEXT(UsageTable[[#This Row],[Time]],"mm-dd")</f>
        <v>03-21</v>
      </c>
      <c r="H3897" s="36" t="b" cm="1">
        <f t="array" ref="H3897">OR(WEEKDAY(UsageTable[[#This Row],[Time]])={1,7},NOT(ISERROR(VLOOKUP(DATE(YEAR(UsageTable[[#This Row],[Time]]),MONTH(UsageTable[[#This Row],[Time]]),DAY(UsageTable[[#This Row],[Time]])),Holidays[Date],1,FALSE()))))</f>
        <v>1</v>
      </c>
      <c r="I38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0.74</v>
      </c>
      <c r="J38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8" spans="2:11" x14ac:dyDescent="0.3">
      <c r="B3898" s="14">
        <v>44276</v>
      </c>
      <c r="C3898" s="61">
        <v>44276.208333333336</v>
      </c>
      <c r="D3898" s="17">
        <v>0.32</v>
      </c>
      <c r="E3898" s="15"/>
      <c r="F3898" s="15"/>
      <c r="G3898" s="36" t="str">
        <f>TEXT(UsageTable[[#This Row],[Time]],"mm-dd")</f>
        <v>03-21</v>
      </c>
      <c r="H3898" s="36" t="b" cm="1">
        <f t="array" ref="H3898">OR(WEEKDAY(UsageTable[[#This Row],[Time]])={1,7},NOT(ISERROR(VLOOKUP(DATE(YEAR(UsageTable[[#This Row],[Time]]),MONTH(UsageTable[[#This Row],[Time]]),DAY(UsageTable[[#This Row],[Time]])),Holidays[Date],1,FALSE()))))</f>
        <v>1</v>
      </c>
      <c r="I38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8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899" spans="2:11" x14ac:dyDescent="0.3">
      <c r="B3899" s="14">
        <v>44276</v>
      </c>
      <c r="C3899" s="61">
        <v>44276.25</v>
      </c>
      <c r="D3899" s="17">
        <v>0.36</v>
      </c>
      <c r="E3899" s="15"/>
      <c r="F3899" s="15"/>
      <c r="G3899" s="36" t="str">
        <f>TEXT(UsageTable[[#This Row],[Time]],"mm-dd")</f>
        <v>03-21</v>
      </c>
      <c r="H3899" s="36" t="b" cm="1">
        <f t="array" ref="H3899">OR(WEEKDAY(UsageTable[[#This Row],[Time]])={1,7},NOT(ISERROR(VLOOKUP(DATE(YEAR(UsageTable[[#This Row],[Time]]),MONTH(UsageTable[[#This Row],[Time]]),DAY(UsageTable[[#This Row],[Time]])),Holidays[Date],1,FALSE()))))</f>
        <v>1</v>
      </c>
      <c r="I38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0.36</v>
      </c>
      <c r="J38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8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0" spans="2:11" x14ac:dyDescent="0.3">
      <c r="B3900" s="14">
        <v>44276</v>
      </c>
      <c r="C3900" s="61">
        <v>44276.291666666664</v>
      </c>
      <c r="D3900" s="17">
        <v>1.39</v>
      </c>
      <c r="E3900" s="15"/>
      <c r="F3900" s="15"/>
      <c r="G3900" s="36" t="str">
        <f>TEXT(UsageTable[[#This Row],[Time]],"mm-dd")</f>
        <v>03-21</v>
      </c>
      <c r="H3900" s="36" t="b" cm="1">
        <f t="array" ref="H3900">OR(WEEKDAY(UsageTable[[#This Row],[Time]])={1,7},NOT(ISERROR(VLOOKUP(DATE(YEAR(UsageTable[[#This Row],[Time]]),MONTH(UsageTable[[#This Row],[Time]]),DAY(UsageTable[[#This Row],[Time]])),Holidays[Date],1,FALSE()))))</f>
        <v>1</v>
      </c>
      <c r="I39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39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1" spans="2:11" x14ac:dyDescent="0.3">
      <c r="B3901" s="14">
        <v>44276</v>
      </c>
      <c r="C3901" s="61">
        <v>44276.333333333336</v>
      </c>
      <c r="D3901" s="17">
        <v>4.71</v>
      </c>
      <c r="E3901" s="15"/>
      <c r="F3901" s="15"/>
      <c r="G3901" s="36" t="str">
        <f>TEXT(UsageTable[[#This Row],[Time]],"mm-dd")</f>
        <v>03-21</v>
      </c>
      <c r="H3901" s="36" t="b" cm="1">
        <f t="array" ref="H3901">OR(WEEKDAY(UsageTable[[#This Row],[Time]])={1,7},NOT(ISERROR(VLOOKUP(DATE(YEAR(UsageTable[[#This Row],[Time]]),MONTH(UsageTable[[#This Row],[Time]]),DAY(UsageTable[[#This Row],[Time]])),Holidays[Date],1,FALSE()))))</f>
        <v>1</v>
      </c>
      <c r="I39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4.71</v>
      </c>
      <c r="J39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2" spans="2:11" x14ac:dyDescent="0.3">
      <c r="B3902" s="14">
        <v>44276</v>
      </c>
      <c r="C3902" s="61">
        <v>44276.375</v>
      </c>
      <c r="D3902" s="17">
        <v>2.96</v>
      </c>
      <c r="E3902" s="15"/>
      <c r="F3902" s="15"/>
      <c r="G3902" s="36" t="str">
        <f>TEXT(UsageTable[[#This Row],[Time]],"mm-dd")</f>
        <v>03-21</v>
      </c>
      <c r="H3902" s="36" t="b" cm="1">
        <f t="array" ref="H3902">OR(WEEKDAY(UsageTable[[#This Row],[Time]])={1,7},NOT(ISERROR(VLOOKUP(DATE(YEAR(UsageTable[[#This Row],[Time]]),MONTH(UsageTable[[#This Row],[Time]]),DAY(UsageTable[[#This Row],[Time]])),Holidays[Date],1,FALSE()))))</f>
        <v>1</v>
      </c>
      <c r="I39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2.96</v>
      </c>
      <c r="J39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3" spans="2:11" x14ac:dyDescent="0.3">
      <c r="B3903" s="14">
        <v>44276</v>
      </c>
      <c r="C3903" s="61">
        <v>44276.416666666664</v>
      </c>
      <c r="D3903" s="17">
        <v>2.09</v>
      </c>
      <c r="E3903" s="15"/>
      <c r="F3903" s="15"/>
      <c r="G3903" s="36" t="str">
        <f>TEXT(UsageTable[[#This Row],[Time]],"mm-dd")</f>
        <v>03-21</v>
      </c>
      <c r="H3903" s="36" t="b" cm="1">
        <f t="array" ref="H3903">OR(WEEKDAY(UsageTable[[#This Row],[Time]])={1,7},NOT(ISERROR(VLOOKUP(DATE(YEAR(UsageTable[[#This Row],[Time]]),MONTH(UsageTable[[#This Row],[Time]]),DAY(UsageTable[[#This Row],[Time]])),Holidays[Date],1,FALSE()))))</f>
        <v>1</v>
      </c>
      <c r="I39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2.09</v>
      </c>
      <c r="J39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4" spans="2:11" x14ac:dyDescent="0.3">
      <c r="B3904" s="14">
        <v>44276</v>
      </c>
      <c r="C3904" s="61">
        <v>44276.458333333336</v>
      </c>
      <c r="D3904" s="17">
        <v>0.91</v>
      </c>
      <c r="E3904" s="15"/>
      <c r="F3904" s="15"/>
      <c r="G3904" s="36" t="str">
        <f>TEXT(UsageTable[[#This Row],[Time]],"mm-dd")</f>
        <v>03-21</v>
      </c>
      <c r="H3904" s="36" t="b" cm="1">
        <f t="array" ref="H3904">OR(WEEKDAY(UsageTable[[#This Row],[Time]])={1,7},NOT(ISERROR(VLOOKUP(DATE(YEAR(UsageTable[[#This Row],[Time]]),MONTH(UsageTable[[#This Row],[Time]]),DAY(UsageTable[[#This Row],[Time]])),Holidays[Date],1,FALSE()))))</f>
        <v>1</v>
      </c>
      <c r="I39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39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5" spans="2:11" x14ac:dyDescent="0.3">
      <c r="B3905" s="14">
        <v>44276</v>
      </c>
      <c r="C3905" s="61">
        <v>44276.5</v>
      </c>
      <c r="D3905" s="17">
        <v>1.52</v>
      </c>
      <c r="E3905" s="15"/>
      <c r="F3905" s="15"/>
      <c r="G3905" s="36" t="str">
        <f>TEXT(UsageTable[[#This Row],[Time]],"mm-dd")</f>
        <v>03-21</v>
      </c>
      <c r="H3905" s="36" t="b" cm="1">
        <f t="array" ref="H3905">OR(WEEKDAY(UsageTable[[#This Row],[Time]])={1,7},NOT(ISERROR(VLOOKUP(DATE(YEAR(UsageTable[[#This Row],[Time]]),MONTH(UsageTable[[#This Row],[Time]]),DAY(UsageTable[[#This Row],[Time]])),Holidays[Date],1,FALSE()))))</f>
        <v>1</v>
      </c>
      <c r="I39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1.52</v>
      </c>
      <c r="J39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6" spans="2:11" x14ac:dyDescent="0.3">
      <c r="B3906" s="14">
        <v>44276</v>
      </c>
      <c r="C3906" s="61">
        <v>44276.541666666664</v>
      </c>
      <c r="D3906" s="17">
        <v>0.71</v>
      </c>
      <c r="E3906" s="15"/>
      <c r="F3906" s="15"/>
      <c r="G3906" s="36" t="str">
        <f>TEXT(UsageTable[[#This Row],[Time]],"mm-dd")</f>
        <v>03-21</v>
      </c>
      <c r="H3906" s="36" t="b" cm="1">
        <f t="array" ref="H3906">OR(WEEKDAY(UsageTable[[#This Row],[Time]])={1,7},NOT(ISERROR(VLOOKUP(DATE(YEAR(UsageTable[[#This Row],[Time]]),MONTH(UsageTable[[#This Row],[Time]]),DAY(UsageTable[[#This Row],[Time]])),Holidays[Date],1,FALSE()))))</f>
        <v>1</v>
      </c>
      <c r="I39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39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7" spans="2:11" x14ac:dyDescent="0.3">
      <c r="B3907" s="14">
        <v>44276</v>
      </c>
      <c r="C3907" s="61">
        <v>44276.583333333336</v>
      </c>
      <c r="D3907" s="17">
        <v>3.33</v>
      </c>
      <c r="E3907" s="15"/>
      <c r="F3907" s="15"/>
      <c r="G3907" s="36" t="str">
        <f>TEXT(UsageTable[[#This Row],[Time]],"mm-dd")</f>
        <v>03-21</v>
      </c>
      <c r="H3907" s="36" t="b" cm="1">
        <f t="array" ref="H3907">OR(WEEKDAY(UsageTable[[#This Row],[Time]])={1,7},NOT(ISERROR(VLOOKUP(DATE(YEAR(UsageTable[[#This Row],[Time]]),MONTH(UsageTable[[#This Row],[Time]]),DAY(UsageTable[[#This Row],[Time]])),Holidays[Date],1,FALSE()))))</f>
        <v>1</v>
      </c>
      <c r="I39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3.33</v>
      </c>
      <c r="J39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8" spans="2:11" x14ac:dyDescent="0.3">
      <c r="B3908" s="14">
        <v>44276</v>
      </c>
      <c r="C3908" s="61">
        <v>44276.625</v>
      </c>
      <c r="D3908" s="17">
        <v>1.06</v>
      </c>
      <c r="E3908" s="15"/>
      <c r="F3908" s="15"/>
      <c r="G3908" s="36" t="str">
        <f>TEXT(UsageTable[[#This Row],[Time]],"mm-dd")</f>
        <v>03-21</v>
      </c>
      <c r="H3908" s="36" t="b" cm="1">
        <f t="array" ref="H3908">OR(WEEKDAY(UsageTable[[#This Row],[Time]])={1,7},NOT(ISERROR(VLOOKUP(DATE(YEAR(UsageTable[[#This Row],[Time]]),MONTH(UsageTable[[#This Row],[Time]]),DAY(UsageTable[[#This Row],[Time]])),Holidays[Date],1,FALSE()))))</f>
        <v>1</v>
      </c>
      <c r="I39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1.06</v>
      </c>
      <c r="J39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09" spans="2:11" x14ac:dyDescent="0.3">
      <c r="B3909" s="14">
        <v>44276</v>
      </c>
      <c r="C3909" s="61">
        <v>44276.666666666664</v>
      </c>
      <c r="D3909" s="17">
        <v>0.55000000000000004</v>
      </c>
      <c r="E3909" s="15"/>
      <c r="F3909" s="15"/>
      <c r="G3909" s="36" t="str">
        <f>TEXT(UsageTable[[#This Row],[Time]],"mm-dd")</f>
        <v>03-21</v>
      </c>
      <c r="H3909" s="36" t="b" cm="1">
        <f t="array" ref="H3909">OR(WEEKDAY(UsageTable[[#This Row],[Time]])={1,7},NOT(ISERROR(VLOOKUP(DATE(YEAR(UsageTable[[#This Row],[Time]]),MONTH(UsageTable[[#This Row],[Time]]),DAY(UsageTable[[#This Row],[Time]])),Holidays[Date],1,FALSE()))))</f>
        <v>1</v>
      </c>
      <c r="I39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0.55000000000000004</v>
      </c>
      <c r="J39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0" spans="2:11" x14ac:dyDescent="0.3">
      <c r="B3910" s="14">
        <v>44276</v>
      </c>
      <c r="C3910" s="61">
        <v>44276.708333333336</v>
      </c>
      <c r="D3910" s="17">
        <v>4</v>
      </c>
      <c r="E3910" s="15"/>
      <c r="F3910" s="15"/>
      <c r="G3910" s="36" t="str">
        <f>TEXT(UsageTable[[#This Row],[Time]],"mm-dd")</f>
        <v>03-21</v>
      </c>
      <c r="H3910" s="36" t="b" cm="1">
        <f t="array" ref="H3910">OR(WEEKDAY(UsageTable[[#This Row],[Time]])={1,7},NOT(ISERROR(VLOOKUP(DATE(YEAR(UsageTable[[#This Row],[Time]]),MONTH(UsageTable[[#This Row],[Time]]),DAY(UsageTable[[#This Row],[Time]])),Holidays[Date],1,FALSE()))))</f>
        <v>1</v>
      </c>
      <c r="I39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v>
      </c>
      <c r="J39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1" spans="2:11" x14ac:dyDescent="0.3">
      <c r="B3911" s="14">
        <v>44276</v>
      </c>
      <c r="C3911" s="61">
        <v>44276.75</v>
      </c>
      <c r="D3911" s="17">
        <v>4.7699999999999996</v>
      </c>
      <c r="E3911" s="15"/>
      <c r="F3911" s="15"/>
      <c r="G3911" s="36" t="str">
        <f>TEXT(UsageTable[[#This Row],[Time]],"mm-dd")</f>
        <v>03-21</v>
      </c>
      <c r="H3911" s="36" t="b" cm="1">
        <f t="array" ref="H3911">OR(WEEKDAY(UsageTable[[#This Row],[Time]])={1,7},NOT(ISERROR(VLOOKUP(DATE(YEAR(UsageTable[[#This Row],[Time]]),MONTH(UsageTable[[#This Row],[Time]]),DAY(UsageTable[[#This Row],[Time]])),Holidays[Date],1,FALSE()))))</f>
        <v>1</v>
      </c>
      <c r="I39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4.7699999999999996</v>
      </c>
      <c r="J39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2" spans="2:11" x14ac:dyDescent="0.3">
      <c r="B3912" s="14">
        <v>44276</v>
      </c>
      <c r="C3912" s="61">
        <v>44276.791666666664</v>
      </c>
      <c r="D3912" s="17">
        <v>2.84</v>
      </c>
      <c r="E3912" s="15"/>
      <c r="F3912" s="15"/>
      <c r="G3912" s="36" t="str">
        <f>TEXT(UsageTable[[#This Row],[Time]],"mm-dd")</f>
        <v>03-21</v>
      </c>
      <c r="H3912" s="36" t="b" cm="1">
        <f t="array" ref="H3912">OR(WEEKDAY(UsageTable[[#This Row],[Time]])={1,7},NOT(ISERROR(VLOOKUP(DATE(YEAR(UsageTable[[#This Row],[Time]]),MONTH(UsageTable[[#This Row],[Time]]),DAY(UsageTable[[#This Row],[Time]])),Holidays[Date],1,FALSE()))))</f>
        <v>1</v>
      </c>
      <c r="I39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2.84</v>
      </c>
      <c r="J39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3" spans="2:11" x14ac:dyDescent="0.3">
      <c r="B3913" s="14">
        <v>44276</v>
      </c>
      <c r="C3913" s="61">
        <v>44276.833333333336</v>
      </c>
      <c r="D3913" s="17">
        <v>1.91</v>
      </c>
      <c r="E3913" s="15"/>
      <c r="F3913" s="15"/>
      <c r="G3913" s="36" t="str">
        <f>TEXT(UsageTable[[#This Row],[Time]],"mm-dd")</f>
        <v>03-21</v>
      </c>
      <c r="H3913" s="36" t="b" cm="1">
        <f t="array" ref="H3913">OR(WEEKDAY(UsageTable[[#This Row],[Time]])={1,7},NOT(ISERROR(VLOOKUP(DATE(YEAR(UsageTable[[#This Row],[Time]]),MONTH(UsageTable[[#This Row],[Time]]),DAY(UsageTable[[#This Row],[Time]])),Holidays[Date],1,FALSE()))))</f>
        <v>1</v>
      </c>
      <c r="I391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1.91</v>
      </c>
      <c r="J391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4" spans="2:11" x14ac:dyDescent="0.3">
      <c r="B3914" s="14">
        <v>44276</v>
      </c>
      <c r="C3914" s="61">
        <v>44276.875</v>
      </c>
      <c r="D3914" s="17">
        <v>0.56999999999999995</v>
      </c>
      <c r="E3914" s="15"/>
      <c r="F3914" s="15"/>
      <c r="G3914" s="36" t="str">
        <f>TEXT(UsageTable[[#This Row],[Time]],"mm-dd")</f>
        <v>03-21</v>
      </c>
      <c r="H3914" s="36" t="b" cm="1">
        <f t="array" ref="H3914">OR(WEEKDAY(UsageTable[[#This Row],[Time]])={1,7},NOT(ISERROR(VLOOKUP(DATE(YEAR(UsageTable[[#This Row],[Time]]),MONTH(UsageTable[[#This Row],[Time]]),DAY(UsageTable[[#This Row],[Time]])),Holidays[Date],1,FALSE()))))</f>
        <v>1</v>
      </c>
      <c r="I391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0.56999999999999995</v>
      </c>
      <c r="J391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5" spans="2:11" x14ac:dyDescent="0.3">
      <c r="B3915" s="14">
        <v>44276</v>
      </c>
      <c r="C3915" s="61">
        <v>44276.916666666664</v>
      </c>
      <c r="D3915" s="17">
        <v>2.61</v>
      </c>
      <c r="E3915" s="15"/>
      <c r="F3915" s="15"/>
      <c r="G3915" s="36" t="str">
        <f>TEXT(UsageTable[[#This Row],[Time]],"mm-dd")</f>
        <v>03-21</v>
      </c>
      <c r="H3915" s="36" t="b" cm="1">
        <f t="array" ref="H3915">OR(WEEKDAY(UsageTable[[#This Row],[Time]])={1,7},NOT(ISERROR(VLOOKUP(DATE(YEAR(UsageTable[[#This Row],[Time]]),MONTH(UsageTable[[#This Row],[Time]]),DAY(UsageTable[[#This Row],[Time]])),Holidays[Date],1,FALSE()))))</f>
        <v>1</v>
      </c>
      <c r="I391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2.61</v>
      </c>
      <c r="J391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6" spans="2:11" x14ac:dyDescent="0.3">
      <c r="B3916" s="14">
        <v>44276</v>
      </c>
      <c r="C3916" s="61">
        <v>44276.958333333336</v>
      </c>
      <c r="D3916" s="17">
        <v>5.15</v>
      </c>
      <c r="E3916" s="15"/>
      <c r="F3916" s="15"/>
      <c r="G3916" s="36" t="str">
        <f>TEXT(UsageTable[[#This Row],[Time]],"mm-dd")</f>
        <v>03-21</v>
      </c>
      <c r="H3916" s="36" t="b" cm="1">
        <f t="array" ref="H3916">OR(WEEKDAY(UsageTable[[#This Row],[Time]])={1,7},NOT(ISERROR(VLOOKUP(DATE(YEAR(UsageTable[[#This Row],[Time]]),MONTH(UsageTable[[#This Row],[Time]]),DAY(UsageTable[[#This Row],[Time]])),Holidays[Date],1,FALSE()))))</f>
        <v>1</v>
      </c>
      <c r="I391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5.15</v>
      </c>
      <c r="J391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7" spans="2:11" x14ac:dyDescent="0.3">
      <c r="B3917" s="14">
        <v>44277</v>
      </c>
      <c r="C3917" s="61">
        <v>44277</v>
      </c>
      <c r="D3917" s="17">
        <v>1.69</v>
      </c>
      <c r="E3917" s="15"/>
      <c r="F3917" s="15"/>
      <c r="G3917" s="36" t="str">
        <f>TEXT(UsageTable[[#This Row],[Time]],"mm-dd")</f>
        <v>03-22</v>
      </c>
      <c r="H3917" s="36" t="b" cm="1">
        <f t="array" ref="H3917">OR(WEEKDAY(UsageTable[[#This Row],[Time]])={1,7},NOT(ISERROR(VLOOKUP(DATE(YEAR(UsageTable[[#This Row],[Time]]),MONTH(UsageTable[[#This Row],[Time]]),DAY(UsageTable[[#This Row],[Time]])),Holidays[Date],1,FALSE()))))</f>
        <v>0</v>
      </c>
      <c r="I391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1.69</v>
      </c>
      <c r="J391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8" spans="2:11" x14ac:dyDescent="0.3">
      <c r="B3918" s="14">
        <v>44277</v>
      </c>
      <c r="C3918" s="61">
        <v>44277.041666666664</v>
      </c>
      <c r="D3918" s="17">
        <v>0.37</v>
      </c>
      <c r="E3918" s="15"/>
      <c r="F3918" s="15"/>
      <c r="G3918" s="36" t="str">
        <f>TEXT(UsageTable[[#This Row],[Time]],"mm-dd")</f>
        <v>03-22</v>
      </c>
      <c r="H3918" s="36" t="b" cm="1">
        <f t="array" ref="H3918">OR(WEEKDAY(UsageTable[[#This Row],[Time]])={1,7},NOT(ISERROR(VLOOKUP(DATE(YEAR(UsageTable[[#This Row],[Time]]),MONTH(UsageTable[[#This Row],[Time]]),DAY(UsageTable[[#This Row],[Time]])),Holidays[Date],1,FALSE()))))</f>
        <v>0</v>
      </c>
      <c r="I391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0.37</v>
      </c>
      <c r="J391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19" spans="2:11" x14ac:dyDescent="0.3">
      <c r="B3919" s="14">
        <v>44277</v>
      </c>
      <c r="C3919" s="61">
        <v>44277.083333333336</v>
      </c>
      <c r="D3919" s="17">
        <v>0.96</v>
      </c>
      <c r="E3919" s="15"/>
      <c r="F3919" s="15"/>
      <c r="G3919" s="36" t="str">
        <f>TEXT(UsageTable[[#This Row],[Time]],"mm-dd")</f>
        <v>03-22</v>
      </c>
      <c r="H3919" s="36" t="b" cm="1">
        <f t="array" ref="H3919">OR(WEEKDAY(UsageTable[[#This Row],[Time]])={1,7},NOT(ISERROR(VLOOKUP(DATE(YEAR(UsageTable[[#This Row],[Time]]),MONTH(UsageTable[[#This Row],[Time]]),DAY(UsageTable[[#This Row],[Time]])),Holidays[Date],1,FALSE()))))</f>
        <v>0</v>
      </c>
      <c r="I391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0.96</v>
      </c>
      <c r="J391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1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0" spans="2:11" x14ac:dyDescent="0.3">
      <c r="B3920" s="14">
        <v>44277</v>
      </c>
      <c r="C3920" s="61">
        <v>44277.125</v>
      </c>
      <c r="D3920" s="17">
        <v>0.39</v>
      </c>
      <c r="E3920" s="15"/>
      <c r="F3920" s="15"/>
      <c r="G3920" s="36" t="str">
        <f>TEXT(UsageTable[[#This Row],[Time]],"mm-dd")</f>
        <v>03-22</v>
      </c>
      <c r="H3920" s="36" t="b" cm="1">
        <f t="array" ref="H3920">OR(WEEKDAY(UsageTable[[#This Row],[Time]])={1,7},NOT(ISERROR(VLOOKUP(DATE(YEAR(UsageTable[[#This Row],[Time]]),MONTH(UsageTable[[#This Row],[Time]]),DAY(UsageTable[[#This Row],[Time]])),Holidays[Date],1,FALSE()))))</f>
        <v>0</v>
      </c>
      <c r="I392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92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1" spans="2:11" x14ac:dyDescent="0.3">
      <c r="B3921" s="14">
        <v>44277</v>
      </c>
      <c r="C3921" s="61">
        <v>44277.166666666664</v>
      </c>
      <c r="D3921" s="17">
        <v>0.32</v>
      </c>
      <c r="E3921" s="15"/>
      <c r="F3921" s="15"/>
      <c r="G3921" s="36" t="str">
        <f>TEXT(UsageTable[[#This Row],[Time]],"mm-dd")</f>
        <v>03-22</v>
      </c>
      <c r="H3921" s="36" t="b" cm="1">
        <f t="array" ref="H3921">OR(WEEKDAY(UsageTable[[#This Row],[Time]])={1,7},NOT(ISERROR(VLOOKUP(DATE(YEAR(UsageTable[[#This Row],[Time]]),MONTH(UsageTable[[#This Row],[Time]]),DAY(UsageTable[[#This Row],[Time]])),Holidays[Date],1,FALSE()))))</f>
        <v>0</v>
      </c>
      <c r="I392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92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2" spans="2:11" x14ac:dyDescent="0.3">
      <c r="B3922" s="14">
        <v>44277</v>
      </c>
      <c r="C3922" s="61">
        <v>44277.208333333336</v>
      </c>
      <c r="D3922" s="17">
        <v>0.89</v>
      </c>
      <c r="E3922" s="15"/>
      <c r="F3922" s="15"/>
      <c r="G3922" s="36" t="str">
        <f>TEXT(UsageTable[[#This Row],[Time]],"mm-dd")</f>
        <v>03-22</v>
      </c>
      <c r="H3922" s="36" t="b" cm="1">
        <f t="array" ref="H3922">OR(WEEKDAY(UsageTable[[#This Row],[Time]])={1,7},NOT(ISERROR(VLOOKUP(DATE(YEAR(UsageTable[[#This Row],[Time]]),MONTH(UsageTable[[#This Row],[Time]]),DAY(UsageTable[[#This Row],[Time]])),Holidays[Date],1,FALSE()))))</f>
        <v>0</v>
      </c>
      <c r="I392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0.89</v>
      </c>
      <c r="J392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3" spans="2:11" x14ac:dyDescent="0.3">
      <c r="B3923" s="14">
        <v>44277</v>
      </c>
      <c r="C3923" s="61">
        <v>44277.25</v>
      </c>
      <c r="D3923" s="17">
        <v>0.88</v>
      </c>
      <c r="E3923" s="15"/>
      <c r="F3923" s="15"/>
      <c r="G3923" s="36" t="str">
        <f>TEXT(UsageTable[[#This Row],[Time]],"mm-dd")</f>
        <v>03-22</v>
      </c>
      <c r="H3923" s="36" t="b" cm="1">
        <f t="array" ref="H3923">OR(WEEKDAY(UsageTable[[#This Row],[Time]])={1,7},NOT(ISERROR(VLOOKUP(DATE(YEAR(UsageTable[[#This Row],[Time]]),MONTH(UsageTable[[#This Row],[Time]]),DAY(UsageTable[[#This Row],[Time]])),Holidays[Date],1,FALSE()))))</f>
        <v>0</v>
      </c>
      <c r="I392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0.88</v>
      </c>
      <c r="J392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4" spans="2:11" x14ac:dyDescent="0.3">
      <c r="B3924" s="14">
        <v>44277</v>
      </c>
      <c r="C3924" s="61">
        <v>44277.291666666664</v>
      </c>
      <c r="D3924" s="17">
        <v>2.02</v>
      </c>
      <c r="E3924" s="15"/>
      <c r="F3924" s="15"/>
      <c r="G3924" s="36" t="str">
        <f>TEXT(UsageTable[[#This Row],[Time]],"mm-dd")</f>
        <v>03-22</v>
      </c>
      <c r="H3924" s="36" t="b" cm="1">
        <f t="array" ref="H3924">OR(WEEKDAY(UsageTable[[#This Row],[Time]])={1,7},NOT(ISERROR(VLOOKUP(DATE(YEAR(UsageTable[[#This Row],[Time]]),MONTH(UsageTable[[#This Row],[Time]]),DAY(UsageTable[[#This Row],[Time]])),Holidays[Date],1,FALSE()))))</f>
        <v>0</v>
      </c>
      <c r="I392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2.02</v>
      </c>
    </row>
    <row r="3925" spans="2:11" x14ac:dyDescent="0.3">
      <c r="B3925" s="14">
        <v>44277</v>
      </c>
      <c r="C3925" s="61">
        <v>44277.333333333336</v>
      </c>
      <c r="D3925" s="17">
        <v>1.71</v>
      </c>
      <c r="E3925" s="15"/>
      <c r="F3925" s="15"/>
      <c r="G3925" s="36" t="str">
        <f>TEXT(UsageTable[[#This Row],[Time]],"mm-dd")</f>
        <v>03-22</v>
      </c>
      <c r="H3925" s="36" t="b" cm="1">
        <f t="array" ref="H3925">OR(WEEKDAY(UsageTable[[#This Row],[Time]])={1,7},NOT(ISERROR(VLOOKUP(DATE(YEAR(UsageTable[[#This Row],[Time]]),MONTH(UsageTable[[#This Row],[Time]]),DAY(UsageTable[[#This Row],[Time]])),Holidays[Date],1,FALSE()))))</f>
        <v>0</v>
      </c>
      <c r="I392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3926" spans="2:11" x14ac:dyDescent="0.3">
      <c r="B3926" s="14">
        <v>44277</v>
      </c>
      <c r="C3926" s="61">
        <v>44277.375</v>
      </c>
      <c r="D3926" s="17">
        <v>1.71</v>
      </c>
      <c r="E3926" s="15"/>
      <c r="F3926" s="15"/>
      <c r="G3926" s="36" t="str">
        <f>TEXT(UsageTable[[#This Row],[Time]],"mm-dd")</f>
        <v>03-22</v>
      </c>
      <c r="H3926" s="36" t="b" cm="1">
        <f t="array" ref="H3926">OR(WEEKDAY(UsageTable[[#This Row],[Time]])={1,7},NOT(ISERROR(VLOOKUP(DATE(YEAR(UsageTable[[#This Row],[Time]]),MONTH(UsageTable[[#This Row],[Time]]),DAY(UsageTable[[#This Row],[Time]])),Holidays[Date],1,FALSE()))))</f>
        <v>0</v>
      </c>
      <c r="I392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1.71</v>
      </c>
    </row>
    <row r="3927" spans="2:11" x14ac:dyDescent="0.3">
      <c r="B3927" s="14">
        <v>44277</v>
      </c>
      <c r="C3927" s="61">
        <v>44277.416666666664</v>
      </c>
      <c r="D3927" s="17">
        <v>1.2</v>
      </c>
      <c r="E3927" s="15"/>
      <c r="F3927" s="15"/>
      <c r="G3927" s="36" t="str">
        <f>TEXT(UsageTable[[#This Row],[Time]],"mm-dd")</f>
        <v>03-22</v>
      </c>
      <c r="H3927" s="36" t="b" cm="1">
        <f t="array" ref="H3927">OR(WEEKDAY(UsageTable[[#This Row],[Time]])={1,7},NOT(ISERROR(VLOOKUP(DATE(YEAR(UsageTable[[#This Row],[Time]]),MONTH(UsageTable[[#This Row],[Time]]),DAY(UsageTable[[#This Row],[Time]])),Holidays[Date],1,FALSE()))))</f>
        <v>0</v>
      </c>
      <c r="I392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2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v>
      </c>
    </row>
    <row r="3928" spans="2:11" x14ac:dyDescent="0.3">
      <c r="B3928" s="14">
        <v>44277</v>
      </c>
      <c r="C3928" s="61">
        <v>44277.458333333336</v>
      </c>
      <c r="D3928" s="17">
        <v>2.0099999999999998</v>
      </c>
      <c r="E3928" s="15"/>
      <c r="F3928" s="15"/>
      <c r="G3928" s="36" t="str">
        <f>TEXT(UsageTable[[#This Row],[Time]],"mm-dd")</f>
        <v>03-22</v>
      </c>
      <c r="H3928" s="36" t="b" cm="1">
        <f t="array" ref="H3928">OR(WEEKDAY(UsageTable[[#This Row],[Time]])={1,7},NOT(ISERROR(VLOOKUP(DATE(YEAR(UsageTable[[#This Row],[Time]]),MONTH(UsageTable[[#This Row],[Time]]),DAY(UsageTable[[#This Row],[Time]])),Holidays[Date],1,FALSE()))))</f>
        <v>0</v>
      </c>
      <c r="I392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2.0099999999999998</v>
      </c>
      <c r="K392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29" spans="2:11" x14ac:dyDescent="0.3">
      <c r="B3929" s="14">
        <v>44277</v>
      </c>
      <c r="C3929" s="61">
        <v>44277.5</v>
      </c>
      <c r="D3929" s="17">
        <v>0.69</v>
      </c>
      <c r="E3929" s="15"/>
      <c r="F3929" s="15"/>
      <c r="G3929" s="36" t="str">
        <f>TEXT(UsageTable[[#This Row],[Time]],"mm-dd")</f>
        <v>03-22</v>
      </c>
      <c r="H3929" s="36" t="b" cm="1">
        <f t="array" ref="H3929">OR(WEEKDAY(UsageTable[[#This Row],[Time]])={1,7},NOT(ISERROR(VLOOKUP(DATE(YEAR(UsageTable[[#This Row],[Time]]),MONTH(UsageTable[[#This Row],[Time]]),DAY(UsageTable[[#This Row],[Time]])),Holidays[Date],1,FALSE()))))</f>
        <v>0</v>
      </c>
      <c r="I392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2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0.69</v>
      </c>
      <c r="K392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0" spans="2:11" x14ac:dyDescent="0.3">
      <c r="B3930" s="14">
        <v>44277</v>
      </c>
      <c r="C3930" s="61">
        <v>44277.541666666664</v>
      </c>
      <c r="D3930" s="17">
        <v>1.59</v>
      </c>
      <c r="E3930" s="15"/>
      <c r="F3930" s="15"/>
      <c r="G3930" s="36" t="str">
        <f>TEXT(UsageTable[[#This Row],[Time]],"mm-dd")</f>
        <v>03-22</v>
      </c>
      <c r="H3930" s="36" t="b" cm="1">
        <f t="array" ref="H3930">OR(WEEKDAY(UsageTable[[#This Row],[Time]])={1,7},NOT(ISERROR(VLOOKUP(DATE(YEAR(UsageTable[[#This Row],[Time]]),MONTH(UsageTable[[#This Row],[Time]]),DAY(UsageTable[[#This Row],[Time]])),Holidays[Date],1,FALSE()))))</f>
        <v>0</v>
      </c>
      <c r="I393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1.59</v>
      </c>
      <c r="K393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1" spans="2:11" x14ac:dyDescent="0.3">
      <c r="B3931" s="14">
        <v>44277</v>
      </c>
      <c r="C3931" s="61">
        <v>44277.583333333336</v>
      </c>
      <c r="D3931" s="17">
        <v>0.99</v>
      </c>
      <c r="E3931" s="15"/>
      <c r="F3931" s="15"/>
      <c r="G3931" s="36" t="str">
        <f>TEXT(UsageTable[[#This Row],[Time]],"mm-dd")</f>
        <v>03-22</v>
      </c>
      <c r="H3931" s="36" t="b" cm="1">
        <f t="array" ref="H3931">OR(WEEKDAY(UsageTable[[#This Row],[Time]])={1,7},NOT(ISERROR(VLOOKUP(DATE(YEAR(UsageTable[[#This Row],[Time]]),MONTH(UsageTable[[#This Row],[Time]]),DAY(UsageTable[[#This Row],[Time]])),Holidays[Date],1,FALSE()))))</f>
        <v>0</v>
      </c>
      <c r="I393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0.99</v>
      </c>
      <c r="K393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2" spans="2:11" x14ac:dyDescent="0.3">
      <c r="B3932" s="14">
        <v>44277</v>
      </c>
      <c r="C3932" s="61">
        <v>44277.625</v>
      </c>
      <c r="D3932" s="17">
        <v>0.63</v>
      </c>
      <c r="E3932" s="15"/>
      <c r="F3932" s="15"/>
      <c r="G3932" s="36" t="str">
        <f>TEXT(UsageTable[[#This Row],[Time]],"mm-dd")</f>
        <v>03-22</v>
      </c>
      <c r="H3932" s="36" t="b" cm="1">
        <f t="array" ref="H3932">OR(WEEKDAY(UsageTable[[#This Row],[Time]])={1,7},NOT(ISERROR(VLOOKUP(DATE(YEAR(UsageTable[[#This Row],[Time]]),MONTH(UsageTable[[#This Row],[Time]]),DAY(UsageTable[[#This Row],[Time]])),Holidays[Date],1,FALSE()))))</f>
        <v>0</v>
      </c>
      <c r="I393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0.63</v>
      </c>
      <c r="K393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3" spans="2:11" x14ac:dyDescent="0.3">
      <c r="B3933" s="14">
        <v>44277</v>
      </c>
      <c r="C3933" s="61">
        <v>44277.666666666664</v>
      </c>
      <c r="D3933" s="17">
        <v>0.95</v>
      </c>
      <c r="E3933" s="15"/>
      <c r="F3933" s="15"/>
      <c r="G3933" s="36" t="str">
        <f>TEXT(UsageTable[[#This Row],[Time]],"mm-dd")</f>
        <v>03-22</v>
      </c>
      <c r="H3933" s="36" t="b" cm="1">
        <f t="array" ref="H3933">OR(WEEKDAY(UsageTable[[#This Row],[Time]])={1,7},NOT(ISERROR(VLOOKUP(DATE(YEAR(UsageTable[[#This Row],[Time]]),MONTH(UsageTable[[#This Row],[Time]]),DAY(UsageTable[[#This Row],[Time]])),Holidays[Date],1,FALSE()))))</f>
        <v>0</v>
      </c>
      <c r="I393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0.95</v>
      </c>
      <c r="K393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4" spans="2:11" x14ac:dyDescent="0.3">
      <c r="B3934" s="14">
        <v>44277</v>
      </c>
      <c r="C3934" s="61">
        <v>44277.708333333336</v>
      </c>
      <c r="D3934" s="17">
        <v>1.56</v>
      </c>
      <c r="E3934" s="15"/>
      <c r="F3934" s="15"/>
      <c r="G3934" s="36" t="str">
        <f>TEXT(UsageTable[[#This Row],[Time]],"mm-dd")</f>
        <v>03-22</v>
      </c>
      <c r="H3934" s="36" t="b" cm="1">
        <f t="array" ref="H3934">OR(WEEKDAY(UsageTable[[#This Row],[Time]])={1,7},NOT(ISERROR(VLOOKUP(DATE(YEAR(UsageTable[[#This Row],[Time]]),MONTH(UsageTable[[#This Row],[Time]]),DAY(UsageTable[[#This Row],[Time]])),Holidays[Date],1,FALSE()))))</f>
        <v>0</v>
      </c>
      <c r="I393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1.56</v>
      </c>
    </row>
    <row r="3935" spans="2:11" x14ac:dyDescent="0.3">
      <c r="B3935" s="14">
        <v>44277</v>
      </c>
      <c r="C3935" s="61">
        <v>44277.75</v>
      </c>
      <c r="D3935" s="17">
        <v>1.86</v>
      </c>
      <c r="E3935" s="15"/>
      <c r="F3935" s="15"/>
      <c r="G3935" s="36" t="str">
        <f>TEXT(UsageTable[[#This Row],[Time]],"mm-dd")</f>
        <v>03-22</v>
      </c>
      <c r="H3935" s="36" t="b" cm="1">
        <f t="array" ref="H3935">OR(WEEKDAY(UsageTable[[#This Row],[Time]])={1,7},NOT(ISERROR(VLOOKUP(DATE(YEAR(UsageTable[[#This Row],[Time]]),MONTH(UsageTable[[#This Row],[Time]]),DAY(UsageTable[[#This Row],[Time]])),Holidays[Date],1,FALSE()))))</f>
        <v>0</v>
      </c>
      <c r="I393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3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1.86</v>
      </c>
    </row>
    <row r="3936" spans="2:11" x14ac:dyDescent="0.3">
      <c r="B3936" s="14">
        <v>44277</v>
      </c>
      <c r="C3936" s="61">
        <v>44277.791666666664</v>
      </c>
      <c r="D3936" s="17">
        <v>1.43</v>
      </c>
      <c r="E3936" s="15"/>
      <c r="F3936" s="15"/>
      <c r="G3936" s="36" t="str">
        <f>TEXT(UsageTable[[#This Row],[Time]],"mm-dd")</f>
        <v>03-22</v>
      </c>
      <c r="H3936" s="36" t="b" cm="1">
        <f t="array" ref="H3936">OR(WEEKDAY(UsageTable[[#This Row],[Time]])={1,7},NOT(ISERROR(VLOOKUP(DATE(YEAR(UsageTable[[#This Row],[Time]]),MONTH(UsageTable[[#This Row],[Time]]),DAY(UsageTable[[#This Row],[Time]])),Holidays[Date],1,FALSE()))))</f>
        <v>0</v>
      </c>
      <c r="I393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1.43</v>
      </c>
      <c r="J393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7" spans="2:11" x14ac:dyDescent="0.3">
      <c r="B3937" s="14">
        <v>44277</v>
      </c>
      <c r="C3937" s="61">
        <v>44277.833333333336</v>
      </c>
      <c r="D3937" s="17">
        <v>1.68</v>
      </c>
      <c r="E3937" s="15"/>
      <c r="F3937" s="15"/>
      <c r="G3937" s="36" t="str">
        <f>TEXT(UsageTable[[#This Row],[Time]],"mm-dd")</f>
        <v>03-22</v>
      </c>
      <c r="H3937" s="36" t="b" cm="1">
        <f t="array" ref="H3937">OR(WEEKDAY(UsageTable[[#This Row],[Time]])={1,7},NOT(ISERROR(VLOOKUP(DATE(YEAR(UsageTable[[#This Row],[Time]]),MONTH(UsageTable[[#This Row],[Time]]),DAY(UsageTable[[#This Row],[Time]])),Holidays[Date],1,FALSE()))))</f>
        <v>0</v>
      </c>
      <c r="I393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1.68</v>
      </c>
      <c r="J393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8" spans="2:11" x14ac:dyDescent="0.3">
      <c r="B3938" s="14">
        <v>44277</v>
      </c>
      <c r="C3938" s="61">
        <v>44277.875</v>
      </c>
      <c r="D3938" s="17">
        <v>0.51</v>
      </c>
      <c r="E3938" s="15"/>
      <c r="F3938" s="15"/>
      <c r="G3938" s="36" t="str">
        <f>TEXT(UsageTable[[#This Row],[Time]],"mm-dd")</f>
        <v>03-22</v>
      </c>
      <c r="H3938" s="36" t="b" cm="1">
        <f t="array" ref="H3938">OR(WEEKDAY(UsageTable[[#This Row],[Time]])={1,7},NOT(ISERROR(VLOOKUP(DATE(YEAR(UsageTable[[#This Row],[Time]]),MONTH(UsageTable[[#This Row],[Time]]),DAY(UsageTable[[#This Row],[Time]])),Holidays[Date],1,FALSE()))))</f>
        <v>0</v>
      </c>
      <c r="I393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0.51</v>
      </c>
      <c r="J393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39" spans="2:11" x14ac:dyDescent="0.3">
      <c r="B3939" s="14">
        <v>44277</v>
      </c>
      <c r="C3939" s="61">
        <v>44277.916666666664</v>
      </c>
      <c r="D3939" s="17">
        <v>1.03</v>
      </c>
      <c r="E3939" s="15"/>
      <c r="F3939" s="15"/>
      <c r="G3939" s="36" t="str">
        <f>TEXT(UsageTable[[#This Row],[Time]],"mm-dd")</f>
        <v>03-22</v>
      </c>
      <c r="H3939" s="36" t="b" cm="1">
        <f t="array" ref="H3939">OR(WEEKDAY(UsageTable[[#This Row],[Time]])={1,7},NOT(ISERROR(VLOOKUP(DATE(YEAR(UsageTable[[#This Row],[Time]]),MONTH(UsageTable[[#This Row],[Time]]),DAY(UsageTable[[#This Row],[Time]])),Holidays[Date],1,FALSE()))))</f>
        <v>0</v>
      </c>
      <c r="I393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1.03</v>
      </c>
      <c r="J393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3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0" spans="2:11" x14ac:dyDescent="0.3">
      <c r="B3940" s="14">
        <v>44277</v>
      </c>
      <c r="C3940" s="61">
        <v>44277.958333333336</v>
      </c>
      <c r="D3940" s="17">
        <v>0.8</v>
      </c>
      <c r="E3940" s="15"/>
      <c r="F3940" s="15"/>
      <c r="G3940" s="36" t="str">
        <f>TEXT(UsageTable[[#This Row],[Time]],"mm-dd")</f>
        <v>03-22</v>
      </c>
      <c r="H3940" s="36" t="b" cm="1">
        <f t="array" ref="H3940">OR(WEEKDAY(UsageTable[[#This Row],[Time]])={1,7},NOT(ISERROR(VLOOKUP(DATE(YEAR(UsageTable[[#This Row],[Time]]),MONTH(UsageTable[[#This Row],[Time]]),DAY(UsageTable[[#This Row],[Time]])),Holidays[Date],1,FALSE()))))</f>
        <v>0</v>
      </c>
      <c r="I394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394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1" spans="2:11" x14ac:dyDescent="0.3">
      <c r="B3941" s="14">
        <v>44278</v>
      </c>
      <c r="C3941" s="61">
        <v>44278</v>
      </c>
      <c r="D3941" s="17">
        <v>0.33</v>
      </c>
      <c r="E3941" s="15"/>
      <c r="F3941" s="15"/>
      <c r="G3941" s="36" t="str">
        <f>TEXT(UsageTable[[#This Row],[Time]],"mm-dd")</f>
        <v>03-23</v>
      </c>
      <c r="H3941" s="36" t="b" cm="1">
        <f t="array" ref="H3941">OR(WEEKDAY(UsageTable[[#This Row],[Time]])={1,7},NOT(ISERROR(VLOOKUP(DATE(YEAR(UsageTable[[#This Row],[Time]]),MONTH(UsageTable[[#This Row],[Time]]),DAY(UsageTable[[#This Row],[Time]])),Holidays[Date],1,FALSE()))))</f>
        <v>0</v>
      </c>
      <c r="I394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0.33</v>
      </c>
      <c r="J394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2" spans="2:11" x14ac:dyDescent="0.3">
      <c r="B3942" s="14">
        <v>44278</v>
      </c>
      <c r="C3942" s="61">
        <v>44278.041666666664</v>
      </c>
      <c r="D3942" s="17">
        <v>0.38</v>
      </c>
      <c r="E3942" s="15"/>
      <c r="F3942" s="15"/>
      <c r="G3942" s="36" t="str">
        <f>TEXT(UsageTable[[#This Row],[Time]],"mm-dd")</f>
        <v>03-23</v>
      </c>
      <c r="H3942" s="36" t="b" cm="1">
        <f t="array" ref="H3942">OR(WEEKDAY(UsageTable[[#This Row],[Time]])={1,7},NOT(ISERROR(VLOOKUP(DATE(YEAR(UsageTable[[#This Row],[Time]]),MONTH(UsageTable[[#This Row],[Time]]),DAY(UsageTable[[#This Row],[Time]])),Holidays[Date],1,FALSE()))))</f>
        <v>0</v>
      </c>
      <c r="I394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0.38</v>
      </c>
      <c r="J394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3" spans="2:11" x14ac:dyDescent="0.3">
      <c r="B3943" s="14">
        <v>44278</v>
      </c>
      <c r="C3943" s="61">
        <v>44278.083333333336</v>
      </c>
      <c r="D3943" s="17">
        <v>0.7</v>
      </c>
      <c r="E3943" s="15"/>
      <c r="F3943" s="15"/>
      <c r="G3943" s="36" t="str">
        <f>TEXT(UsageTable[[#This Row],[Time]],"mm-dd")</f>
        <v>03-23</v>
      </c>
      <c r="H3943" s="36" t="b" cm="1">
        <f t="array" ref="H3943">OR(WEEKDAY(UsageTable[[#This Row],[Time]])={1,7},NOT(ISERROR(VLOOKUP(DATE(YEAR(UsageTable[[#This Row],[Time]]),MONTH(UsageTable[[#This Row],[Time]]),DAY(UsageTable[[#This Row],[Time]])),Holidays[Date],1,FALSE()))))</f>
        <v>0</v>
      </c>
      <c r="I394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v>
      </c>
      <c r="J394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4" spans="2:11" x14ac:dyDescent="0.3">
      <c r="B3944" s="14">
        <v>44278</v>
      </c>
      <c r="C3944" s="61">
        <v>44278.125</v>
      </c>
      <c r="D3944" s="17">
        <v>0.35</v>
      </c>
      <c r="E3944" s="15"/>
      <c r="F3944" s="15"/>
      <c r="G3944" s="36" t="str">
        <f>TEXT(UsageTable[[#This Row],[Time]],"mm-dd")</f>
        <v>03-23</v>
      </c>
      <c r="H3944" s="36" t="b" cm="1">
        <f t="array" ref="H3944">OR(WEEKDAY(UsageTable[[#This Row],[Time]])={1,7},NOT(ISERROR(VLOOKUP(DATE(YEAR(UsageTable[[#This Row],[Time]]),MONTH(UsageTable[[#This Row],[Time]]),DAY(UsageTable[[#This Row],[Time]])),Holidays[Date],1,FALSE()))))</f>
        <v>0</v>
      </c>
      <c r="I394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0.35</v>
      </c>
      <c r="J394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5" spans="2:11" x14ac:dyDescent="0.3">
      <c r="B3945" s="14">
        <v>44278</v>
      </c>
      <c r="C3945" s="61">
        <v>44278.166666666664</v>
      </c>
      <c r="D3945" s="17">
        <v>0.34</v>
      </c>
      <c r="E3945" s="15"/>
      <c r="F3945" s="15"/>
      <c r="G3945" s="36" t="str">
        <f>TEXT(UsageTable[[#This Row],[Time]],"mm-dd")</f>
        <v>03-23</v>
      </c>
      <c r="H3945" s="36" t="b" cm="1">
        <f t="array" ref="H3945">OR(WEEKDAY(UsageTable[[#This Row],[Time]])={1,7},NOT(ISERROR(VLOOKUP(DATE(YEAR(UsageTable[[#This Row],[Time]]),MONTH(UsageTable[[#This Row],[Time]]),DAY(UsageTable[[#This Row],[Time]])),Holidays[Date],1,FALSE()))))</f>
        <v>0</v>
      </c>
      <c r="I394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94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6" spans="2:11" x14ac:dyDescent="0.3">
      <c r="B3946" s="14">
        <v>44278</v>
      </c>
      <c r="C3946" s="61">
        <v>44278.208333333336</v>
      </c>
      <c r="D3946" s="17">
        <v>0.71</v>
      </c>
      <c r="E3946" s="15"/>
      <c r="F3946" s="15"/>
      <c r="G3946" s="36" t="str">
        <f>TEXT(UsageTable[[#This Row],[Time]],"mm-dd")</f>
        <v>03-23</v>
      </c>
      <c r="H3946" s="36" t="b" cm="1">
        <f t="array" ref="H3946">OR(WEEKDAY(UsageTable[[#This Row],[Time]])={1,7},NOT(ISERROR(VLOOKUP(DATE(YEAR(UsageTable[[#This Row],[Time]]),MONTH(UsageTable[[#This Row],[Time]]),DAY(UsageTable[[#This Row],[Time]])),Holidays[Date],1,FALSE()))))</f>
        <v>0</v>
      </c>
      <c r="I394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0.71</v>
      </c>
      <c r="J394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7" spans="2:11" x14ac:dyDescent="0.3">
      <c r="B3947" s="14">
        <v>44278</v>
      </c>
      <c r="C3947" s="61">
        <v>44278.25</v>
      </c>
      <c r="D3947" s="17">
        <v>1.1200000000000001</v>
      </c>
      <c r="E3947" s="15"/>
      <c r="F3947" s="15"/>
      <c r="G3947" s="36" t="str">
        <f>TEXT(UsageTable[[#This Row],[Time]],"mm-dd")</f>
        <v>03-23</v>
      </c>
      <c r="H3947" s="36" t="b" cm="1">
        <f t="array" ref="H3947">OR(WEEKDAY(UsageTable[[#This Row],[Time]])={1,7},NOT(ISERROR(VLOOKUP(DATE(YEAR(UsageTable[[#This Row],[Time]]),MONTH(UsageTable[[#This Row],[Time]]),DAY(UsageTable[[#This Row],[Time]])),Holidays[Date],1,FALSE()))))</f>
        <v>0</v>
      </c>
      <c r="I394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1.1200000000000001</v>
      </c>
      <c r="J394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48" spans="2:11" x14ac:dyDescent="0.3">
      <c r="B3948" s="14">
        <v>44278</v>
      </c>
      <c r="C3948" s="61">
        <v>44278.291666666664</v>
      </c>
      <c r="D3948" s="17">
        <v>1.57</v>
      </c>
      <c r="E3948" s="15"/>
      <c r="F3948" s="15"/>
      <c r="G3948" s="36" t="str">
        <f>TEXT(UsageTable[[#This Row],[Time]],"mm-dd")</f>
        <v>03-23</v>
      </c>
      <c r="H3948" s="36" t="b" cm="1">
        <f t="array" ref="H3948">OR(WEEKDAY(UsageTable[[#This Row],[Time]])={1,7},NOT(ISERROR(VLOOKUP(DATE(YEAR(UsageTable[[#This Row],[Time]]),MONTH(UsageTable[[#This Row],[Time]]),DAY(UsageTable[[#This Row],[Time]])),Holidays[Date],1,FALSE()))))</f>
        <v>0</v>
      </c>
      <c r="I394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4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1.57</v>
      </c>
    </row>
    <row r="3949" spans="2:11" x14ac:dyDescent="0.3">
      <c r="B3949" s="14">
        <v>44278</v>
      </c>
      <c r="C3949" s="61">
        <v>44278.333333333336</v>
      </c>
      <c r="D3949" s="17">
        <v>2.64</v>
      </c>
      <c r="E3949" s="15"/>
      <c r="F3949" s="15"/>
      <c r="G3949" s="36" t="str">
        <f>TEXT(UsageTable[[#This Row],[Time]],"mm-dd")</f>
        <v>03-23</v>
      </c>
      <c r="H3949" s="36" t="b" cm="1">
        <f t="array" ref="H3949">OR(WEEKDAY(UsageTable[[#This Row],[Time]])={1,7},NOT(ISERROR(VLOOKUP(DATE(YEAR(UsageTable[[#This Row],[Time]]),MONTH(UsageTable[[#This Row],[Time]]),DAY(UsageTable[[#This Row],[Time]])),Holidays[Date],1,FALSE()))))</f>
        <v>0</v>
      </c>
      <c r="I394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4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4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3950" spans="2:11" x14ac:dyDescent="0.3">
      <c r="B3950" s="14">
        <v>44278</v>
      </c>
      <c r="C3950" s="61">
        <v>44278.375</v>
      </c>
      <c r="D3950" s="17">
        <v>0.86</v>
      </c>
      <c r="E3950" s="15"/>
      <c r="F3950" s="15"/>
      <c r="G3950" s="36" t="str">
        <f>TEXT(UsageTable[[#This Row],[Time]],"mm-dd")</f>
        <v>03-23</v>
      </c>
      <c r="H3950" s="36" t="b" cm="1">
        <f t="array" ref="H3950">OR(WEEKDAY(UsageTable[[#This Row],[Time]])={1,7},NOT(ISERROR(VLOOKUP(DATE(YEAR(UsageTable[[#This Row],[Time]]),MONTH(UsageTable[[#This Row],[Time]]),DAY(UsageTable[[#This Row],[Time]])),Holidays[Date],1,FALSE()))))</f>
        <v>0</v>
      </c>
      <c r="I395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5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0.86</v>
      </c>
    </row>
    <row r="3951" spans="2:11" x14ac:dyDescent="0.3">
      <c r="B3951" s="14">
        <v>44278</v>
      </c>
      <c r="C3951" s="61">
        <v>44278.416666666664</v>
      </c>
      <c r="D3951" s="17">
        <v>1.37</v>
      </c>
      <c r="E3951" s="15"/>
      <c r="F3951" s="15"/>
      <c r="G3951" s="36" t="str">
        <f>TEXT(UsageTable[[#This Row],[Time]],"mm-dd")</f>
        <v>03-23</v>
      </c>
      <c r="H3951" s="36" t="b" cm="1">
        <f t="array" ref="H3951">OR(WEEKDAY(UsageTable[[#This Row],[Time]])={1,7},NOT(ISERROR(VLOOKUP(DATE(YEAR(UsageTable[[#This Row],[Time]]),MONTH(UsageTable[[#This Row],[Time]]),DAY(UsageTable[[#This Row],[Time]])),Holidays[Date],1,FALSE()))))</f>
        <v>0</v>
      </c>
      <c r="I395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5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1.37</v>
      </c>
    </row>
    <row r="3952" spans="2:11" x14ac:dyDescent="0.3">
      <c r="B3952" s="14">
        <v>44278</v>
      </c>
      <c r="C3952" s="61">
        <v>44278.458333333336</v>
      </c>
      <c r="D3952" s="17">
        <v>0.8</v>
      </c>
      <c r="E3952" s="15"/>
      <c r="F3952" s="15"/>
      <c r="G3952" s="36" t="str">
        <f>TEXT(UsageTable[[#This Row],[Time]],"mm-dd")</f>
        <v>03-23</v>
      </c>
      <c r="H3952" s="36" t="b" cm="1">
        <f t="array" ref="H3952">OR(WEEKDAY(UsageTable[[#This Row],[Time]])={1,7},NOT(ISERROR(VLOOKUP(DATE(YEAR(UsageTable[[#This Row],[Time]]),MONTH(UsageTable[[#This Row],[Time]]),DAY(UsageTable[[#This Row],[Time]])),Holidays[Date],1,FALSE()))))</f>
        <v>0</v>
      </c>
      <c r="I395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v>
      </c>
      <c r="K395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3" spans="2:11" x14ac:dyDescent="0.3">
      <c r="B3953" s="14">
        <v>44278</v>
      </c>
      <c r="C3953" s="61">
        <v>44278.5</v>
      </c>
      <c r="D3953" s="17">
        <v>0.52</v>
      </c>
      <c r="E3953" s="15"/>
      <c r="F3953" s="15"/>
      <c r="G3953" s="36" t="str">
        <f>TEXT(UsageTable[[#This Row],[Time]],"mm-dd")</f>
        <v>03-23</v>
      </c>
      <c r="H3953" s="36" t="b" cm="1">
        <f t="array" ref="H3953">OR(WEEKDAY(UsageTable[[#This Row],[Time]])={1,7},NOT(ISERROR(VLOOKUP(DATE(YEAR(UsageTable[[#This Row],[Time]]),MONTH(UsageTable[[#This Row],[Time]]),DAY(UsageTable[[#This Row],[Time]])),Holidays[Date],1,FALSE()))))</f>
        <v>0</v>
      </c>
      <c r="I395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0.52</v>
      </c>
      <c r="K395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4" spans="2:11" x14ac:dyDescent="0.3">
      <c r="B3954" s="14">
        <v>44278</v>
      </c>
      <c r="C3954" s="61">
        <v>44278.541666666664</v>
      </c>
      <c r="D3954" s="17">
        <v>0.43</v>
      </c>
      <c r="E3954" s="15"/>
      <c r="F3954" s="15"/>
      <c r="G3954" s="36" t="str">
        <f>TEXT(UsageTable[[#This Row],[Time]],"mm-dd")</f>
        <v>03-23</v>
      </c>
      <c r="H3954" s="36" t="b" cm="1">
        <f t="array" ref="H3954">OR(WEEKDAY(UsageTable[[#This Row],[Time]])={1,7},NOT(ISERROR(VLOOKUP(DATE(YEAR(UsageTable[[#This Row],[Time]]),MONTH(UsageTable[[#This Row],[Time]]),DAY(UsageTable[[#This Row],[Time]])),Holidays[Date],1,FALSE()))))</f>
        <v>0</v>
      </c>
      <c r="I395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0.43</v>
      </c>
      <c r="K395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5" spans="2:11" x14ac:dyDescent="0.3">
      <c r="B3955" s="14">
        <v>44278</v>
      </c>
      <c r="C3955" s="61">
        <v>44278.583333333336</v>
      </c>
      <c r="D3955" s="17">
        <v>0.86</v>
      </c>
      <c r="E3955" s="15"/>
      <c r="F3955" s="15"/>
      <c r="G3955" s="36" t="str">
        <f>TEXT(UsageTable[[#This Row],[Time]],"mm-dd")</f>
        <v>03-23</v>
      </c>
      <c r="H3955" s="36" t="b" cm="1">
        <f t="array" ref="H3955">OR(WEEKDAY(UsageTable[[#This Row],[Time]])={1,7},NOT(ISERROR(VLOOKUP(DATE(YEAR(UsageTable[[#This Row],[Time]]),MONTH(UsageTable[[#This Row],[Time]]),DAY(UsageTable[[#This Row],[Time]])),Holidays[Date],1,FALSE()))))</f>
        <v>0</v>
      </c>
      <c r="I395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0.86</v>
      </c>
      <c r="K395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6" spans="2:11" x14ac:dyDescent="0.3">
      <c r="B3956" s="14">
        <v>44278</v>
      </c>
      <c r="C3956" s="61">
        <v>44278.625</v>
      </c>
      <c r="D3956" s="17">
        <v>3.28</v>
      </c>
      <c r="E3956" s="15"/>
      <c r="F3956" s="15"/>
      <c r="G3956" s="36" t="str">
        <f>TEXT(UsageTable[[#This Row],[Time]],"mm-dd")</f>
        <v>03-23</v>
      </c>
      <c r="H3956" s="36" t="b" cm="1">
        <f t="array" ref="H3956">OR(WEEKDAY(UsageTable[[#This Row],[Time]])={1,7},NOT(ISERROR(VLOOKUP(DATE(YEAR(UsageTable[[#This Row],[Time]]),MONTH(UsageTable[[#This Row],[Time]]),DAY(UsageTable[[#This Row],[Time]])),Holidays[Date],1,FALSE()))))</f>
        <v>0</v>
      </c>
      <c r="I395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3.28</v>
      </c>
      <c r="K395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7" spans="2:11" x14ac:dyDescent="0.3">
      <c r="B3957" s="14">
        <v>44278</v>
      </c>
      <c r="C3957" s="61">
        <v>44278.666666666664</v>
      </c>
      <c r="D3957" s="17">
        <v>1.01</v>
      </c>
      <c r="E3957" s="15"/>
      <c r="F3957" s="15"/>
      <c r="G3957" s="36" t="str">
        <f>TEXT(UsageTable[[#This Row],[Time]],"mm-dd")</f>
        <v>03-23</v>
      </c>
      <c r="H3957" s="36" t="b" cm="1">
        <f t="array" ref="H3957">OR(WEEKDAY(UsageTable[[#This Row],[Time]])={1,7},NOT(ISERROR(VLOOKUP(DATE(YEAR(UsageTable[[#This Row],[Time]]),MONTH(UsageTable[[#This Row],[Time]]),DAY(UsageTable[[#This Row],[Time]])),Holidays[Date],1,FALSE()))))</f>
        <v>0</v>
      </c>
      <c r="I395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395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58" spans="2:11" x14ac:dyDescent="0.3">
      <c r="B3958" s="14">
        <v>44278</v>
      </c>
      <c r="C3958" s="61">
        <v>44278.708333333336</v>
      </c>
      <c r="D3958" s="17">
        <v>2.92</v>
      </c>
      <c r="E3958" s="15"/>
      <c r="F3958" s="15"/>
      <c r="G3958" s="36" t="str">
        <f>TEXT(UsageTable[[#This Row],[Time]],"mm-dd")</f>
        <v>03-23</v>
      </c>
      <c r="H3958" s="36" t="b" cm="1">
        <f t="array" ref="H3958">OR(WEEKDAY(UsageTable[[#This Row],[Time]])={1,7},NOT(ISERROR(VLOOKUP(DATE(YEAR(UsageTable[[#This Row],[Time]]),MONTH(UsageTable[[#This Row],[Time]]),DAY(UsageTable[[#This Row],[Time]])),Holidays[Date],1,FALSE()))))</f>
        <v>0</v>
      </c>
      <c r="I395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5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2.92</v>
      </c>
    </row>
    <row r="3959" spans="2:11" x14ac:dyDescent="0.3">
      <c r="B3959" s="14">
        <v>44278</v>
      </c>
      <c r="C3959" s="61">
        <v>44278.75</v>
      </c>
      <c r="D3959" s="17">
        <v>1.63</v>
      </c>
      <c r="E3959" s="15"/>
      <c r="F3959" s="15"/>
      <c r="G3959" s="36" t="str">
        <f>TEXT(UsageTable[[#This Row],[Time]],"mm-dd")</f>
        <v>03-23</v>
      </c>
      <c r="H3959" s="36" t="b" cm="1">
        <f t="array" ref="H3959">OR(WEEKDAY(UsageTable[[#This Row],[Time]])={1,7},NOT(ISERROR(VLOOKUP(DATE(YEAR(UsageTable[[#This Row],[Time]]),MONTH(UsageTable[[#This Row],[Time]]),DAY(UsageTable[[#This Row],[Time]])),Holidays[Date],1,FALSE()))))</f>
        <v>0</v>
      </c>
      <c r="I395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5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5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1.63</v>
      </c>
    </row>
    <row r="3960" spans="2:11" x14ac:dyDescent="0.3">
      <c r="B3960" s="14">
        <v>44278</v>
      </c>
      <c r="C3960" s="61">
        <v>44278.791666666664</v>
      </c>
      <c r="D3960" s="17">
        <v>1.25</v>
      </c>
      <c r="E3960" s="15"/>
      <c r="F3960" s="15"/>
      <c r="G3960" s="36" t="str">
        <f>TEXT(UsageTable[[#This Row],[Time]],"mm-dd")</f>
        <v>03-23</v>
      </c>
      <c r="H3960" s="36" t="b" cm="1">
        <f t="array" ref="H3960">OR(WEEKDAY(UsageTable[[#This Row],[Time]])={1,7},NOT(ISERROR(VLOOKUP(DATE(YEAR(UsageTable[[#This Row],[Time]]),MONTH(UsageTable[[#This Row],[Time]]),DAY(UsageTable[[#This Row],[Time]])),Holidays[Date],1,FALSE()))))</f>
        <v>0</v>
      </c>
      <c r="I396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1.25</v>
      </c>
      <c r="J396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1" spans="2:11" x14ac:dyDescent="0.3">
      <c r="B3961" s="14">
        <v>44278</v>
      </c>
      <c r="C3961" s="61">
        <v>44278.833333333336</v>
      </c>
      <c r="D3961" s="17">
        <v>1.18</v>
      </c>
      <c r="E3961" s="15"/>
      <c r="F3961" s="15"/>
      <c r="G3961" s="36" t="str">
        <f>TEXT(UsageTable[[#This Row],[Time]],"mm-dd")</f>
        <v>03-23</v>
      </c>
      <c r="H3961" s="36" t="b" cm="1">
        <f t="array" ref="H3961">OR(WEEKDAY(UsageTable[[#This Row],[Time]])={1,7},NOT(ISERROR(VLOOKUP(DATE(YEAR(UsageTable[[#This Row],[Time]]),MONTH(UsageTable[[#This Row],[Time]]),DAY(UsageTable[[#This Row],[Time]])),Holidays[Date],1,FALSE()))))</f>
        <v>0</v>
      </c>
      <c r="I396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1.18</v>
      </c>
      <c r="J396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2" spans="2:11" x14ac:dyDescent="0.3">
      <c r="B3962" s="14">
        <v>44278</v>
      </c>
      <c r="C3962" s="61">
        <v>44278.875</v>
      </c>
      <c r="D3962" s="17">
        <v>0.98</v>
      </c>
      <c r="E3962" s="15"/>
      <c r="F3962" s="15"/>
      <c r="G3962" s="36" t="str">
        <f>TEXT(UsageTable[[#This Row],[Time]],"mm-dd")</f>
        <v>03-23</v>
      </c>
      <c r="H3962" s="36" t="b" cm="1">
        <f t="array" ref="H3962">OR(WEEKDAY(UsageTable[[#This Row],[Time]])={1,7},NOT(ISERROR(VLOOKUP(DATE(YEAR(UsageTable[[#This Row],[Time]]),MONTH(UsageTable[[#This Row],[Time]]),DAY(UsageTable[[#This Row],[Time]])),Holidays[Date],1,FALSE()))))</f>
        <v>0</v>
      </c>
      <c r="I396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96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3" spans="2:11" x14ac:dyDescent="0.3">
      <c r="B3963" s="14">
        <v>44278</v>
      </c>
      <c r="C3963" s="61">
        <v>44278.916666666664</v>
      </c>
      <c r="D3963" s="17">
        <v>3.09</v>
      </c>
      <c r="E3963" s="15"/>
      <c r="F3963" s="15"/>
      <c r="G3963" s="36" t="str">
        <f>TEXT(UsageTable[[#This Row],[Time]],"mm-dd")</f>
        <v>03-23</v>
      </c>
      <c r="H3963" s="36" t="b" cm="1">
        <f t="array" ref="H3963">OR(WEEKDAY(UsageTable[[#This Row],[Time]])={1,7},NOT(ISERROR(VLOOKUP(DATE(YEAR(UsageTable[[#This Row],[Time]]),MONTH(UsageTable[[#This Row],[Time]]),DAY(UsageTable[[#This Row],[Time]])),Holidays[Date],1,FALSE()))))</f>
        <v>0</v>
      </c>
      <c r="I396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3.09</v>
      </c>
      <c r="J396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4" spans="2:11" x14ac:dyDescent="0.3">
      <c r="B3964" s="14">
        <v>44278</v>
      </c>
      <c r="C3964" s="61">
        <v>44278.958333333336</v>
      </c>
      <c r="D3964" s="17">
        <v>4.83</v>
      </c>
      <c r="E3964" s="15"/>
      <c r="F3964" s="15"/>
      <c r="G3964" s="36" t="str">
        <f>TEXT(UsageTable[[#This Row],[Time]],"mm-dd")</f>
        <v>03-23</v>
      </c>
      <c r="H3964" s="36" t="b" cm="1">
        <f t="array" ref="H3964">OR(WEEKDAY(UsageTable[[#This Row],[Time]])={1,7},NOT(ISERROR(VLOOKUP(DATE(YEAR(UsageTable[[#This Row],[Time]]),MONTH(UsageTable[[#This Row],[Time]]),DAY(UsageTable[[#This Row],[Time]])),Holidays[Date],1,FALSE()))))</f>
        <v>0</v>
      </c>
      <c r="I396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4.83</v>
      </c>
      <c r="J396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5" spans="2:11" x14ac:dyDescent="0.3">
      <c r="B3965" s="14">
        <v>44279</v>
      </c>
      <c r="C3965" s="61">
        <v>44279</v>
      </c>
      <c r="D3965" s="17">
        <v>3.65</v>
      </c>
      <c r="E3965" s="15"/>
      <c r="F3965" s="15"/>
      <c r="G3965" s="36" t="str">
        <f>TEXT(UsageTable[[#This Row],[Time]],"mm-dd")</f>
        <v>03-24</v>
      </c>
      <c r="H3965" s="36" t="b" cm="1">
        <f t="array" ref="H3965">OR(WEEKDAY(UsageTable[[#This Row],[Time]])={1,7},NOT(ISERROR(VLOOKUP(DATE(YEAR(UsageTable[[#This Row],[Time]]),MONTH(UsageTable[[#This Row],[Time]]),DAY(UsageTable[[#This Row],[Time]])),Holidays[Date],1,FALSE()))))</f>
        <v>0</v>
      </c>
      <c r="I396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3.65</v>
      </c>
      <c r="J396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6" spans="2:11" x14ac:dyDescent="0.3">
      <c r="B3966" s="14">
        <v>44279</v>
      </c>
      <c r="C3966" s="61">
        <v>44279.041666666664</v>
      </c>
      <c r="D3966" s="17">
        <v>0.39</v>
      </c>
      <c r="E3966" s="15"/>
      <c r="F3966" s="15"/>
      <c r="G3966" s="36" t="str">
        <f>TEXT(UsageTable[[#This Row],[Time]],"mm-dd")</f>
        <v>03-24</v>
      </c>
      <c r="H3966" s="36" t="b" cm="1">
        <f t="array" ref="H3966">OR(WEEKDAY(UsageTable[[#This Row],[Time]])={1,7},NOT(ISERROR(VLOOKUP(DATE(YEAR(UsageTable[[#This Row],[Time]]),MONTH(UsageTable[[#This Row],[Time]]),DAY(UsageTable[[#This Row],[Time]])),Holidays[Date],1,FALSE()))))</f>
        <v>0</v>
      </c>
      <c r="I396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96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7" spans="2:11" x14ac:dyDescent="0.3">
      <c r="B3967" s="14">
        <v>44279</v>
      </c>
      <c r="C3967" s="61">
        <v>44279.083333333336</v>
      </c>
      <c r="D3967" s="17">
        <v>0.98</v>
      </c>
      <c r="E3967" s="15"/>
      <c r="F3967" s="15"/>
      <c r="G3967" s="36" t="str">
        <f>TEXT(UsageTable[[#This Row],[Time]],"mm-dd")</f>
        <v>03-24</v>
      </c>
      <c r="H3967" s="36" t="b" cm="1">
        <f t="array" ref="H3967">OR(WEEKDAY(UsageTable[[#This Row],[Time]])={1,7},NOT(ISERROR(VLOOKUP(DATE(YEAR(UsageTable[[#This Row],[Time]]),MONTH(UsageTable[[#This Row],[Time]]),DAY(UsageTable[[#This Row],[Time]])),Holidays[Date],1,FALSE()))))</f>
        <v>0</v>
      </c>
      <c r="I396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0.98</v>
      </c>
      <c r="J396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8" spans="2:11" x14ac:dyDescent="0.3">
      <c r="B3968" s="14">
        <v>44279</v>
      </c>
      <c r="C3968" s="61">
        <v>44279.125</v>
      </c>
      <c r="D3968" s="17">
        <v>0.39</v>
      </c>
      <c r="E3968" s="15"/>
      <c r="F3968" s="15"/>
      <c r="G3968" s="36" t="str">
        <f>TEXT(UsageTable[[#This Row],[Time]],"mm-dd")</f>
        <v>03-24</v>
      </c>
      <c r="H3968" s="36" t="b" cm="1">
        <f t="array" ref="H3968">OR(WEEKDAY(UsageTable[[#This Row],[Time]])={1,7},NOT(ISERROR(VLOOKUP(DATE(YEAR(UsageTable[[#This Row],[Time]]),MONTH(UsageTable[[#This Row],[Time]]),DAY(UsageTable[[#This Row],[Time]])),Holidays[Date],1,FALSE()))))</f>
        <v>0</v>
      </c>
      <c r="I396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0.39</v>
      </c>
      <c r="J396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69" spans="2:11" x14ac:dyDescent="0.3">
      <c r="B3969" s="14">
        <v>44279</v>
      </c>
      <c r="C3969" s="61">
        <v>44279.166666666664</v>
      </c>
      <c r="D3969" s="17">
        <v>0.32</v>
      </c>
      <c r="E3969" s="15"/>
      <c r="F3969" s="15"/>
      <c r="G3969" s="36" t="str">
        <f>TEXT(UsageTable[[#This Row],[Time]],"mm-dd")</f>
        <v>03-24</v>
      </c>
      <c r="H3969" s="36" t="b" cm="1">
        <f t="array" ref="H3969">OR(WEEKDAY(UsageTable[[#This Row],[Time]])={1,7},NOT(ISERROR(VLOOKUP(DATE(YEAR(UsageTable[[#This Row],[Time]]),MONTH(UsageTable[[#This Row],[Time]]),DAY(UsageTable[[#This Row],[Time]])),Holidays[Date],1,FALSE()))))</f>
        <v>0</v>
      </c>
      <c r="I396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96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6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0" spans="2:11" x14ac:dyDescent="0.3">
      <c r="B3970" s="14">
        <v>44279</v>
      </c>
      <c r="C3970" s="61">
        <v>44279.208333333336</v>
      </c>
      <c r="D3970" s="17">
        <v>0.91</v>
      </c>
      <c r="E3970" s="15"/>
      <c r="F3970" s="15"/>
      <c r="G3970" s="36" t="str">
        <f>TEXT(UsageTable[[#This Row],[Time]],"mm-dd")</f>
        <v>03-24</v>
      </c>
      <c r="H3970" s="36" t="b" cm="1">
        <f t="array" ref="H3970">OR(WEEKDAY(UsageTable[[#This Row],[Time]])={1,7},NOT(ISERROR(VLOOKUP(DATE(YEAR(UsageTable[[#This Row],[Time]]),MONTH(UsageTable[[#This Row],[Time]]),DAY(UsageTable[[#This Row],[Time]])),Holidays[Date],1,FALSE()))))</f>
        <v>0</v>
      </c>
      <c r="I397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0.91</v>
      </c>
      <c r="J397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1" spans="2:11" x14ac:dyDescent="0.3">
      <c r="B3971" s="14">
        <v>44279</v>
      </c>
      <c r="C3971" s="61">
        <v>44279.25</v>
      </c>
      <c r="D3971" s="17">
        <v>1.08</v>
      </c>
      <c r="E3971" s="15"/>
      <c r="F3971" s="15"/>
      <c r="G3971" s="36" t="str">
        <f>TEXT(UsageTable[[#This Row],[Time]],"mm-dd")</f>
        <v>03-24</v>
      </c>
      <c r="H3971" s="36" t="b" cm="1">
        <f t="array" ref="H3971">OR(WEEKDAY(UsageTable[[#This Row],[Time]])={1,7},NOT(ISERROR(VLOOKUP(DATE(YEAR(UsageTable[[#This Row],[Time]]),MONTH(UsageTable[[#This Row],[Time]]),DAY(UsageTable[[#This Row],[Time]])),Holidays[Date],1,FALSE()))))</f>
        <v>0</v>
      </c>
      <c r="I397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1.08</v>
      </c>
      <c r="J397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2" spans="2:11" x14ac:dyDescent="0.3">
      <c r="B3972" s="14">
        <v>44279</v>
      </c>
      <c r="C3972" s="61">
        <v>44279.291666666664</v>
      </c>
      <c r="D3972" s="17">
        <v>1.58</v>
      </c>
      <c r="E3972" s="15"/>
      <c r="F3972" s="15"/>
      <c r="G3972" s="36" t="str">
        <f>TEXT(UsageTable[[#This Row],[Time]],"mm-dd")</f>
        <v>03-24</v>
      </c>
      <c r="H3972" s="36" t="b" cm="1">
        <f t="array" ref="H3972">OR(WEEKDAY(UsageTable[[#This Row],[Time]])={1,7},NOT(ISERROR(VLOOKUP(DATE(YEAR(UsageTable[[#This Row],[Time]]),MONTH(UsageTable[[#This Row],[Time]]),DAY(UsageTable[[#This Row],[Time]])),Holidays[Date],1,FALSE()))))</f>
        <v>0</v>
      </c>
      <c r="I397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1.58</v>
      </c>
    </row>
    <row r="3973" spans="2:11" x14ac:dyDescent="0.3">
      <c r="B3973" s="14">
        <v>44279</v>
      </c>
      <c r="C3973" s="61">
        <v>44279.333333333336</v>
      </c>
      <c r="D3973" s="17">
        <v>1.21</v>
      </c>
      <c r="E3973" s="15"/>
      <c r="F3973" s="15"/>
      <c r="G3973" s="36" t="str">
        <f>TEXT(UsageTable[[#This Row],[Time]],"mm-dd")</f>
        <v>03-24</v>
      </c>
      <c r="H3973" s="36" t="b" cm="1">
        <f t="array" ref="H3973">OR(WEEKDAY(UsageTable[[#This Row],[Time]])={1,7},NOT(ISERROR(VLOOKUP(DATE(YEAR(UsageTable[[#This Row],[Time]]),MONTH(UsageTable[[#This Row],[Time]]),DAY(UsageTable[[#This Row],[Time]])),Holidays[Date],1,FALSE()))))</f>
        <v>0</v>
      </c>
      <c r="I397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1.21</v>
      </c>
    </row>
    <row r="3974" spans="2:11" x14ac:dyDescent="0.3">
      <c r="B3974" s="14">
        <v>44279</v>
      </c>
      <c r="C3974" s="61">
        <v>44279.375</v>
      </c>
      <c r="D3974" s="17">
        <v>2.75</v>
      </c>
      <c r="E3974" s="15"/>
      <c r="F3974" s="15"/>
      <c r="G3974" s="36" t="str">
        <f>TEXT(UsageTable[[#This Row],[Time]],"mm-dd")</f>
        <v>03-24</v>
      </c>
      <c r="H3974" s="36" t="b" cm="1">
        <f t="array" ref="H3974">OR(WEEKDAY(UsageTable[[#This Row],[Time]])={1,7},NOT(ISERROR(VLOOKUP(DATE(YEAR(UsageTable[[#This Row],[Time]]),MONTH(UsageTable[[#This Row],[Time]]),DAY(UsageTable[[#This Row],[Time]])),Holidays[Date],1,FALSE()))))</f>
        <v>0</v>
      </c>
      <c r="I397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2.75</v>
      </c>
    </row>
    <row r="3975" spans="2:11" x14ac:dyDescent="0.3">
      <c r="B3975" s="14">
        <v>44279</v>
      </c>
      <c r="C3975" s="61">
        <v>44279.416666666664</v>
      </c>
      <c r="D3975" s="17">
        <v>3.04</v>
      </c>
      <c r="E3975" s="15"/>
      <c r="F3975" s="15"/>
      <c r="G3975" s="36" t="str">
        <f>TEXT(UsageTable[[#This Row],[Time]],"mm-dd")</f>
        <v>03-24</v>
      </c>
      <c r="H3975" s="36" t="b" cm="1">
        <f t="array" ref="H3975">OR(WEEKDAY(UsageTable[[#This Row],[Time]])={1,7},NOT(ISERROR(VLOOKUP(DATE(YEAR(UsageTable[[#This Row],[Time]]),MONTH(UsageTable[[#This Row],[Time]]),DAY(UsageTable[[#This Row],[Time]])),Holidays[Date],1,FALSE()))))</f>
        <v>0</v>
      </c>
      <c r="I397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7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3.04</v>
      </c>
    </row>
    <row r="3976" spans="2:11" x14ac:dyDescent="0.3">
      <c r="B3976" s="14">
        <v>44279</v>
      </c>
      <c r="C3976" s="61">
        <v>44279.458333333336</v>
      </c>
      <c r="D3976" s="17">
        <v>1.79</v>
      </c>
      <c r="E3976" s="15"/>
      <c r="F3976" s="15"/>
      <c r="G3976" s="36" t="str">
        <f>TEXT(UsageTable[[#This Row],[Time]],"mm-dd")</f>
        <v>03-24</v>
      </c>
      <c r="H3976" s="36" t="b" cm="1">
        <f t="array" ref="H3976">OR(WEEKDAY(UsageTable[[#This Row],[Time]])={1,7},NOT(ISERROR(VLOOKUP(DATE(YEAR(UsageTable[[#This Row],[Time]]),MONTH(UsageTable[[#This Row],[Time]]),DAY(UsageTable[[#This Row],[Time]])),Holidays[Date],1,FALSE()))))</f>
        <v>0</v>
      </c>
      <c r="I397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1.79</v>
      </c>
      <c r="K397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7" spans="2:11" x14ac:dyDescent="0.3">
      <c r="B3977" s="14">
        <v>44279</v>
      </c>
      <c r="C3977" s="61">
        <v>44279.5</v>
      </c>
      <c r="D3977" s="17">
        <v>0.93</v>
      </c>
      <c r="E3977" s="15"/>
      <c r="F3977" s="15"/>
      <c r="G3977" s="36" t="str">
        <f>TEXT(UsageTable[[#This Row],[Time]],"mm-dd")</f>
        <v>03-24</v>
      </c>
      <c r="H3977" s="36" t="b" cm="1">
        <f t="array" ref="H3977">OR(WEEKDAY(UsageTable[[#This Row],[Time]])={1,7},NOT(ISERROR(VLOOKUP(DATE(YEAR(UsageTable[[#This Row],[Time]]),MONTH(UsageTable[[#This Row],[Time]]),DAY(UsageTable[[#This Row],[Time]])),Holidays[Date],1,FALSE()))))</f>
        <v>0</v>
      </c>
      <c r="I397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0.93</v>
      </c>
      <c r="K397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8" spans="2:11" x14ac:dyDescent="0.3">
      <c r="B3978" s="14">
        <v>44279</v>
      </c>
      <c r="C3978" s="61">
        <v>44279.541666666664</v>
      </c>
      <c r="D3978" s="17">
        <v>2.82</v>
      </c>
      <c r="E3978" s="15"/>
      <c r="F3978" s="15"/>
      <c r="G3978" s="36" t="str">
        <f>TEXT(UsageTable[[#This Row],[Time]],"mm-dd")</f>
        <v>03-24</v>
      </c>
      <c r="H3978" s="36" t="b" cm="1">
        <f t="array" ref="H3978">OR(WEEKDAY(UsageTable[[#This Row],[Time]])={1,7},NOT(ISERROR(VLOOKUP(DATE(YEAR(UsageTable[[#This Row],[Time]]),MONTH(UsageTable[[#This Row],[Time]]),DAY(UsageTable[[#This Row],[Time]])),Holidays[Date],1,FALSE()))))</f>
        <v>0</v>
      </c>
      <c r="I397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2.82</v>
      </c>
      <c r="K397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79" spans="2:11" x14ac:dyDescent="0.3">
      <c r="B3979" s="14">
        <v>44279</v>
      </c>
      <c r="C3979" s="61">
        <v>44279.583333333336</v>
      </c>
      <c r="D3979" s="17">
        <v>0.45</v>
      </c>
      <c r="E3979" s="15"/>
      <c r="F3979" s="15"/>
      <c r="G3979" s="36" t="str">
        <f>TEXT(UsageTable[[#This Row],[Time]],"mm-dd")</f>
        <v>03-24</v>
      </c>
      <c r="H3979" s="36" t="b" cm="1">
        <f t="array" ref="H3979">OR(WEEKDAY(UsageTable[[#This Row],[Time]])={1,7},NOT(ISERROR(VLOOKUP(DATE(YEAR(UsageTable[[#This Row],[Time]]),MONTH(UsageTable[[#This Row],[Time]]),DAY(UsageTable[[#This Row],[Time]])),Holidays[Date],1,FALSE()))))</f>
        <v>0</v>
      </c>
      <c r="I397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7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0.45</v>
      </c>
      <c r="K397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0" spans="2:11" x14ac:dyDescent="0.3">
      <c r="B3980" s="14">
        <v>44279</v>
      </c>
      <c r="C3980" s="61">
        <v>44279.625</v>
      </c>
      <c r="D3980" s="17">
        <v>0.95</v>
      </c>
      <c r="E3980" s="15"/>
      <c r="F3980" s="15"/>
      <c r="G3980" s="36" t="str">
        <f>TEXT(UsageTable[[#This Row],[Time]],"mm-dd")</f>
        <v>03-24</v>
      </c>
      <c r="H3980" s="36" t="b" cm="1">
        <f t="array" ref="H3980">OR(WEEKDAY(UsageTable[[#This Row],[Time]])={1,7},NOT(ISERROR(VLOOKUP(DATE(YEAR(UsageTable[[#This Row],[Time]]),MONTH(UsageTable[[#This Row],[Time]]),DAY(UsageTable[[#This Row],[Time]])),Holidays[Date],1,FALSE()))))</f>
        <v>0</v>
      </c>
      <c r="I398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8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0.95</v>
      </c>
      <c r="K398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1" spans="2:11" x14ac:dyDescent="0.3">
      <c r="B3981" s="14">
        <v>44279</v>
      </c>
      <c r="C3981" s="61">
        <v>44279.666666666664</v>
      </c>
      <c r="D3981" s="17">
        <v>0.39</v>
      </c>
      <c r="E3981" s="15"/>
      <c r="F3981" s="15"/>
      <c r="G3981" s="36" t="str">
        <f>TEXT(UsageTable[[#This Row],[Time]],"mm-dd")</f>
        <v>03-24</v>
      </c>
      <c r="H3981" s="36" t="b" cm="1">
        <f t="array" ref="H3981">OR(WEEKDAY(UsageTable[[#This Row],[Time]])={1,7},NOT(ISERROR(VLOOKUP(DATE(YEAR(UsageTable[[#This Row],[Time]]),MONTH(UsageTable[[#This Row],[Time]]),DAY(UsageTable[[#This Row],[Time]])),Holidays[Date],1,FALSE()))))</f>
        <v>0</v>
      </c>
      <c r="I398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8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0.39</v>
      </c>
      <c r="K398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2" spans="2:11" x14ac:dyDescent="0.3">
      <c r="B3982" s="14">
        <v>44279</v>
      </c>
      <c r="C3982" s="61">
        <v>44279.708333333336</v>
      </c>
      <c r="D3982" s="17">
        <v>0.88</v>
      </c>
      <c r="E3982" s="15"/>
      <c r="F3982" s="15"/>
      <c r="G3982" s="36" t="str">
        <f>TEXT(UsageTable[[#This Row],[Time]],"mm-dd")</f>
        <v>03-24</v>
      </c>
      <c r="H3982" s="36" t="b" cm="1">
        <f t="array" ref="H3982">OR(WEEKDAY(UsageTable[[#This Row],[Time]])={1,7},NOT(ISERROR(VLOOKUP(DATE(YEAR(UsageTable[[#This Row],[Time]]),MONTH(UsageTable[[#This Row],[Time]]),DAY(UsageTable[[#This Row],[Time]])),Holidays[Date],1,FALSE()))))</f>
        <v>0</v>
      </c>
      <c r="I398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8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0.88</v>
      </c>
    </row>
    <row r="3983" spans="2:11" x14ac:dyDescent="0.3">
      <c r="B3983" s="14">
        <v>44279</v>
      </c>
      <c r="C3983" s="61">
        <v>44279.75</v>
      </c>
      <c r="D3983" s="17">
        <v>1.8</v>
      </c>
      <c r="E3983" s="15"/>
      <c r="F3983" s="15"/>
      <c r="G3983" s="36" t="str">
        <f>TEXT(UsageTable[[#This Row],[Time]],"mm-dd")</f>
        <v>03-24</v>
      </c>
      <c r="H3983" s="36" t="b" cm="1">
        <f t="array" ref="H3983">OR(WEEKDAY(UsageTable[[#This Row],[Time]])={1,7},NOT(ISERROR(VLOOKUP(DATE(YEAR(UsageTable[[#This Row],[Time]]),MONTH(UsageTable[[#This Row],[Time]]),DAY(UsageTable[[#This Row],[Time]])),Holidays[Date],1,FALSE()))))</f>
        <v>0</v>
      </c>
      <c r="I398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8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1.8</v>
      </c>
    </row>
    <row r="3984" spans="2:11" x14ac:dyDescent="0.3">
      <c r="B3984" s="14">
        <v>44279</v>
      </c>
      <c r="C3984" s="61">
        <v>44279.791666666664</v>
      </c>
      <c r="D3984" s="17">
        <v>0.82</v>
      </c>
      <c r="E3984" s="15"/>
      <c r="F3984" s="15"/>
      <c r="G3984" s="36" t="str">
        <f>TEXT(UsageTable[[#This Row],[Time]],"mm-dd")</f>
        <v>03-24</v>
      </c>
      <c r="H3984" s="36" t="b" cm="1">
        <f t="array" ref="H3984">OR(WEEKDAY(UsageTable[[#This Row],[Time]])={1,7},NOT(ISERROR(VLOOKUP(DATE(YEAR(UsageTable[[#This Row],[Time]]),MONTH(UsageTable[[#This Row],[Time]]),DAY(UsageTable[[#This Row],[Time]])),Holidays[Date],1,FALSE()))))</f>
        <v>0</v>
      </c>
      <c r="I398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0.82</v>
      </c>
      <c r="J398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5" spans="2:11" x14ac:dyDescent="0.3">
      <c r="B3985" s="14">
        <v>44279</v>
      </c>
      <c r="C3985" s="61">
        <v>44279.833333333336</v>
      </c>
      <c r="D3985" s="17">
        <v>1.61</v>
      </c>
      <c r="E3985" s="15"/>
      <c r="F3985" s="15"/>
      <c r="G3985" s="36" t="str">
        <f>TEXT(UsageTable[[#This Row],[Time]],"mm-dd")</f>
        <v>03-24</v>
      </c>
      <c r="H3985" s="36" t="b" cm="1">
        <f t="array" ref="H3985">OR(WEEKDAY(UsageTable[[#This Row],[Time]])={1,7},NOT(ISERROR(VLOOKUP(DATE(YEAR(UsageTable[[#This Row],[Time]]),MONTH(UsageTable[[#This Row],[Time]]),DAY(UsageTable[[#This Row],[Time]])),Holidays[Date],1,FALSE()))))</f>
        <v>0</v>
      </c>
      <c r="I398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1.61</v>
      </c>
      <c r="J398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6" spans="2:11" x14ac:dyDescent="0.3">
      <c r="B3986" s="14">
        <v>44279</v>
      </c>
      <c r="C3986" s="61">
        <v>44279.875</v>
      </c>
      <c r="D3986" s="17">
        <v>0.59</v>
      </c>
      <c r="E3986" s="15"/>
      <c r="F3986" s="15"/>
      <c r="G3986" s="36" t="str">
        <f>TEXT(UsageTable[[#This Row],[Time]],"mm-dd")</f>
        <v>03-24</v>
      </c>
      <c r="H3986" s="36" t="b" cm="1">
        <f t="array" ref="H3986">OR(WEEKDAY(UsageTable[[#This Row],[Time]])={1,7},NOT(ISERROR(VLOOKUP(DATE(YEAR(UsageTable[[#This Row],[Time]]),MONTH(UsageTable[[#This Row],[Time]]),DAY(UsageTable[[#This Row],[Time]])),Holidays[Date],1,FALSE()))))</f>
        <v>0</v>
      </c>
      <c r="I398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0.59</v>
      </c>
      <c r="J398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7" spans="2:11" x14ac:dyDescent="0.3">
      <c r="B3987" s="14">
        <v>44279</v>
      </c>
      <c r="C3987" s="61">
        <v>44279.916666666664</v>
      </c>
      <c r="D3987" s="17">
        <v>1</v>
      </c>
      <c r="E3987" s="15"/>
      <c r="F3987" s="15"/>
      <c r="G3987" s="36" t="str">
        <f>TEXT(UsageTable[[#This Row],[Time]],"mm-dd")</f>
        <v>03-24</v>
      </c>
      <c r="H3987" s="36" t="b" cm="1">
        <f t="array" ref="H3987">OR(WEEKDAY(UsageTable[[#This Row],[Time]])={1,7},NOT(ISERROR(VLOOKUP(DATE(YEAR(UsageTable[[#This Row],[Time]]),MONTH(UsageTable[[#This Row],[Time]]),DAY(UsageTable[[#This Row],[Time]])),Holidays[Date],1,FALSE()))))</f>
        <v>0</v>
      </c>
      <c r="I398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v>
      </c>
      <c r="J398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8" spans="2:11" x14ac:dyDescent="0.3">
      <c r="B3988" s="14">
        <v>44279</v>
      </c>
      <c r="C3988" s="61">
        <v>44279.958333333336</v>
      </c>
      <c r="D3988" s="17">
        <v>0.93</v>
      </c>
      <c r="E3988" s="15"/>
      <c r="F3988" s="15"/>
      <c r="G3988" s="36" t="str">
        <f>TEXT(UsageTable[[#This Row],[Time]],"mm-dd")</f>
        <v>03-24</v>
      </c>
      <c r="H3988" s="36" t="b" cm="1">
        <f t="array" ref="H3988">OR(WEEKDAY(UsageTable[[#This Row],[Time]])={1,7},NOT(ISERROR(VLOOKUP(DATE(YEAR(UsageTable[[#This Row],[Time]]),MONTH(UsageTable[[#This Row],[Time]]),DAY(UsageTable[[#This Row],[Time]])),Holidays[Date],1,FALSE()))))</f>
        <v>0</v>
      </c>
      <c r="I398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0.93</v>
      </c>
      <c r="J398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89" spans="2:11" x14ac:dyDescent="0.3">
      <c r="B3989" s="14">
        <v>44280</v>
      </c>
      <c r="C3989" s="61">
        <v>44280</v>
      </c>
      <c r="D3989" s="17">
        <v>0.42</v>
      </c>
      <c r="E3989" s="15"/>
      <c r="F3989" s="15"/>
      <c r="G3989" s="36" t="str">
        <f>TEXT(UsageTable[[#This Row],[Time]],"mm-dd")</f>
        <v>03-25</v>
      </c>
      <c r="H3989" s="36" t="b" cm="1">
        <f t="array" ref="H3989">OR(WEEKDAY(UsageTable[[#This Row],[Time]])={1,7},NOT(ISERROR(VLOOKUP(DATE(YEAR(UsageTable[[#This Row],[Time]]),MONTH(UsageTable[[#This Row],[Time]]),DAY(UsageTable[[#This Row],[Time]])),Holidays[Date],1,FALSE()))))</f>
        <v>0</v>
      </c>
      <c r="I398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0.42</v>
      </c>
      <c r="J398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8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0" spans="2:11" x14ac:dyDescent="0.3">
      <c r="B3990" s="14">
        <v>44280</v>
      </c>
      <c r="C3990" s="61">
        <v>44280.041666666664</v>
      </c>
      <c r="D3990" s="17">
        <v>0.32</v>
      </c>
      <c r="E3990" s="15"/>
      <c r="F3990" s="15"/>
      <c r="G3990" s="36" t="str">
        <f>TEXT(UsageTable[[#This Row],[Time]],"mm-dd")</f>
        <v>03-25</v>
      </c>
      <c r="H3990" s="36" t="b" cm="1">
        <f t="array" ref="H3990">OR(WEEKDAY(UsageTable[[#This Row],[Time]])={1,7},NOT(ISERROR(VLOOKUP(DATE(YEAR(UsageTable[[#This Row],[Time]]),MONTH(UsageTable[[#This Row],[Time]]),DAY(UsageTable[[#This Row],[Time]])),Holidays[Date],1,FALSE()))))</f>
        <v>0</v>
      </c>
      <c r="I399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99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1" spans="2:11" x14ac:dyDescent="0.3">
      <c r="B3991" s="14">
        <v>44280</v>
      </c>
      <c r="C3991" s="61">
        <v>44280.083333333336</v>
      </c>
      <c r="D3991" s="17">
        <v>0.8</v>
      </c>
      <c r="E3991" s="15"/>
      <c r="F3991" s="15"/>
      <c r="G3991" s="36" t="str">
        <f>TEXT(UsageTable[[#This Row],[Time]],"mm-dd")</f>
        <v>03-25</v>
      </c>
      <c r="H3991" s="36" t="b" cm="1">
        <f t="array" ref="H3991">OR(WEEKDAY(UsageTable[[#This Row],[Time]])={1,7},NOT(ISERROR(VLOOKUP(DATE(YEAR(UsageTable[[#This Row],[Time]]),MONTH(UsageTable[[#This Row],[Time]]),DAY(UsageTable[[#This Row],[Time]])),Holidays[Date],1,FALSE()))))</f>
        <v>0</v>
      </c>
      <c r="I399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0.8</v>
      </c>
      <c r="J399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2" spans="2:11" x14ac:dyDescent="0.3">
      <c r="B3992" s="14">
        <v>44280</v>
      </c>
      <c r="C3992" s="61">
        <v>44280.125</v>
      </c>
      <c r="D3992" s="17">
        <v>0.32</v>
      </c>
      <c r="E3992" s="15"/>
      <c r="F3992" s="15"/>
      <c r="G3992" s="36" t="str">
        <f>TEXT(UsageTable[[#This Row],[Time]],"mm-dd")</f>
        <v>03-25</v>
      </c>
      <c r="H3992" s="36" t="b" cm="1">
        <f t="array" ref="H3992">OR(WEEKDAY(UsageTable[[#This Row],[Time]])={1,7},NOT(ISERROR(VLOOKUP(DATE(YEAR(UsageTable[[#This Row],[Time]]),MONTH(UsageTable[[#This Row],[Time]]),DAY(UsageTable[[#This Row],[Time]])),Holidays[Date],1,FALSE()))))</f>
        <v>0</v>
      </c>
      <c r="I399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0.32</v>
      </c>
      <c r="J399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3" spans="2:11" x14ac:dyDescent="0.3">
      <c r="B3993" s="14">
        <v>44280</v>
      </c>
      <c r="C3993" s="61">
        <v>44280.166666666664</v>
      </c>
      <c r="D3993" s="17">
        <v>0.34</v>
      </c>
      <c r="E3993" s="15"/>
      <c r="F3993" s="15"/>
      <c r="G3993" s="36" t="str">
        <f>TEXT(UsageTable[[#This Row],[Time]],"mm-dd")</f>
        <v>03-25</v>
      </c>
      <c r="H3993" s="36" t="b" cm="1">
        <f t="array" ref="H3993">OR(WEEKDAY(UsageTable[[#This Row],[Time]])={1,7},NOT(ISERROR(VLOOKUP(DATE(YEAR(UsageTable[[#This Row],[Time]]),MONTH(UsageTable[[#This Row],[Time]]),DAY(UsageTable[[#This Row],[Time]])),Holidays[Date],1,FALSE()))))</f>
        <v>0</v>
      </c>
      <c r="I399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99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4" spans="2:11" x14ac:dyDescent="0.3">
      <c r="B3994" s="14">
        <v>44280</v>
      </c>
      <c r="C3994" s="61">
        <v>44280.208333333336</v>
      </c>
      <c r="D3994" s="17">
        <v>0.34</v>
      </c>
      <c r="E3994" s="15"/>
      <c r="F3994" s="15"/>
      <c r="G3994" s="36" t="str">
        <f>TEXT(UsageTable[[#This Row],[Time]],"mm-dd")</f>
        <v>03-25</v>
      </c>
      <c r="H3994" s="36" t="b" cm="1">
        <f t="array" ref="H3994">OR(WEEKDAY(UsageTable[[#This Row],[Time]])={1,7},NOT(ISERROR(VLOOKUP(DATE(YEAR(UsageTable[[#This Row],[Time]]),MONTH(UsageTable[[#This Row],[Time]]),DAY(UsageTable[[#This Row],[Time]])),Holidays[Date],1,FALSE()))))</f>
        <v>0</v>
      </c>
      <c r="I399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0.34</v>
      </c>
      <c r="J399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5" spans="2:11" x14ac:dyDescent="0.3">
      <c r="B3995" s="14">
        <v>44280</v>
      </c>
      <c r="C3995" s="61">
        <v>44280.25</v>
      </c>
      <c r="D3995" s="17">
        <v>1.2</v>
      </c>
      <c r="E3995" s="15"/>
      <c r="F3995" s="15"/>
      <c r="G3995" s="36" t="str">
        <f>TEXT(UsageTable[[#This Row],[Time]],"mm-dd")</f>
        <v>03-25</v>
      </c>
      <c r="H3995" s="36" t="b" cm="1">
        <f t="array" ref="H3995">OR(WEEKDAY(UsageTable[[#This Row],[Time]])={1,7},NOT(ISERROR(VLOOKUP(DATE(YEAR(UsageTable[[#This Row],[Time]]),MONTH(UsageTable[[#This Row],[Time]]),DAY(UsageTable[[#This Row],[Time]])),Holidays[Date],1,FALSE()))))</f>
        <v>0</v>
      </c>
      <c r="I399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1.2</v>
      </c>
      <c r="J399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3996" spans="2:11" x14ac:dyDescent="0.3">
      <c r="B3996" s="14">
        <v>44280</v>
      </c>
      <c r="C3996" s="61">
        <v>44280.291666666664</v>
      </c>
      <c r="D3996" s="17">
        <v>1.52</v>
      </c>
      <c r="E3996" s="15"/>
      <c r="F3996" s="15"/>
      <c r="G3996" s="36" t="str">
        <f>TEXT(UsageTable[[#This Row],[Time]],"mm-dd")</f>
        <v>03-25</v>
      </c>
      <c r="H3996" s="36" t="b" cm="1">
        <f t="array" ref="H3996">OR(WEEKDAY(UsageTable[[#This Row],[Time]])={1,7},NOT(ISERROR(VLOOKUP(DATE(YEAR(UsageTable[[#This Row],[Time]]),MONTH(UsageTable[[#This Row],[Time]]),DAY(UsageTable[[#This Row],[Time]])),Holidays[Date],1,FALSE()))))</f>
        <v>0</v>
      </c>
      <c r="I399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9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1.52</v>
      </c>
    </row>
    <row r="3997" spans="2:11" x14ac:dyDescent="0.3">
      <c r="B3997" s="14">
        <v>44280</v>
      </c>
      <c r="C3997" s="61">
        <v>44280.333333333336</v>
      </c>
      <c r="D3997" s="17">
        <v>0.95</v>
      </c>
      <c r="E3997" s="15"/>
      <c r="F3997" s="15"/>
      <c r="G3997" s="36" t="str">
        <f>TEXT(UsageTable[[#This Row],[Time]],"mm-dd")</f>
        <v>03-25</v>
      </c>
      <c r="H3997" s="36" t="b" cm="1">
        <f t="array" ref="H3997">OR(WEEKDAY(UsageTable[[#This Row],[Time]])={1,7},NOT(ISERROR(VLOOKUP(DATE(YEAR(UsageTable[[#This Row],[Time]]),MONTH(UsageTable[[#This Row],[Time]]),DAY(UsageTable[[#This Row],[Time]])),Holidays[Date],1,FALSE()))))</f>
        <v>0</v>
      </c>
      <c r="I399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9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0.95</v>
      </c>
    </row>
    <row r="3998" spans="2:11" x14ac:dyDescent="0.3">
      <c r="B3998" s="14">
        <v>44280</v>
      </c>
      <c r="C3998" s="61">
        <v>44280.375</v>
      </c>
      <c r="D3998" s="17">
        <v>1.9</v>
      </c>
      <c r="E3998" s="15"/>
      <c r="F3998" s="15"/>
      <c r="G3998" s="36" t="str">
        <f>TEXT(UsageTable[[#This Row],[Time]],"mm-dd")</f>
        <v>03-25</v>
      </c>
      <c r="H3998" s="36" t="b" cm="1">
        <f t="array" ref="H3998">OR(WEEKDAY(UsageTable[[#This Row],[Time]])={1,7},NOT(ISERROR(VLOOKUP(DATE(YEAR(UsageTable[[#This Row],[Time]]),MONTH(UsageTable[[#This Row],[Time]]),DAY(UsageTable[[#This Row],[Time]])),Holidays[Date],1,FALSE()))))</f>
        <v>0</v>
      </c>
      <c r="I399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9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1.9</v>
      </c>
    </row>
    <row r="3999" spans="2:11" x14ac:dyDescent="0.3">
      <c r="B3999" s="14">
        <v>44280</v>
      </c>
      <c r="C3999" s="61">
        <v>44280.416666666664</v>
      </c>
      <c r="D3999" s="17">
        <v>3.53</v>
      </c>
      <c r="E3999" s="15"/>
      <c r="F3999" s="15"/>
      <c r="G3999" s="36" t="str">
        <f>TEXT(UsageTable[[#This Row],[Time]],"mm-dd")</f>
        <v>03-25</v>
      </c>
      <c r="H3999" s="36" t="b" cm="1">
        <f t="array" ref="H3999">OR(WEEKDAY(UsageTable[[#This Row],[Time]])={1,7},NOT(ISERROR(VLOOKUP(DATE(YEAR(UsageTable[[#This Row],[Time]]),MONTH(UsageTable[[#This Row],[Time]]),DAY(UsageTable[[#This Row],[Time]])),Holidays[Date],1,FALSE()))))</f>
        <v>0</v>
      </c>
      <c r="I399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399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399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3.53</v>
      </c>
    </row>
    <row r="4000" spans="2:11" x14ac:dyDescent="0.3">
      <c r="B4000" s="14">
        <v>44280</v>
      </c>
      <c r="C4000" s="61">
        <v>44280.458333333336</v>
      </c>
      <c r="D4000" s="17">
        <v>0.98</v>
      </c>
      <c r="E4000" s="15"/>
      <c r="F4000" s="15"/>
      <c r="G4000" s="36" t="str">
        <f>TEXT(UsageTable[[#This Row],[Time]],"mm-dd")</f>
        <v>03-25</v>
      </c>
      <c r="H4000" s="36" t="b" cm="1">
        <f t="array" ref="H4000">OR(WEEKDAY(UsageTable[[#This Row],[Time]])={1,7},NOT(ISERROR(VLOOKUP(DATE(YEAR(UsageTable[[#This Row],[Time]]),MONTH(UsageTable[[#This Row],[Time]]),DAY(UsageTable[[#This Row],[Time]])),Holidays[Date],1,FALSE()))))</f>
        <v>0</v>
      </c>
      <c r="I400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0.98</v>
      </c>
      <c r="K400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1" spans="2:11" x14ac:dyDescent="0.3">
      <c r="B4001" s="14">
        <v>44280</v>
      </c>
      <c r="C4001" s="61">
        <v>44280.5</v>
      </c>
      <c r="D4001" s="17">
        <v>1.01</v>
      </c>
      <c r="E4001" s="15"/>
      <c r="F4001" s="15"/>
      <c r="G4001" s="36" t="str">
        <f>TEXT(UsageTable[[#This Row],[Time]],"mm-dd")</f>
        <v>03-25</v>
      </c>
      <c r="H4001" s="36" t="b" cm="1">
        <f t="array" ref="H4001">OR(WEEKDAY(UsageTable[[#This Row],[Time]])={1,7},NOT(ISERROR(VLOOKUP(DATE(YEAR(UsageTable[[#This Row],[Time]]),MONTH(UsageTable[[#This Row],[Time]]),DAY(UsageTable[[#This Row],[Time]])),Holidays[Date],1,FALSE()))))</f>
        <v>0</v>
      </c>
      <c r="I400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1.01</v>
      </c>
      <c r="K400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2" spans="2:11" x14ac:dyDescent="0.3">
      <c r="B4002" s="14">
        <v>44280</v>
      </c>
      <c r="C4002" s="61">
        <v>44280.541666666664</v>
      </c>
      <c r="D4002" s="17">
        <v>0.44</v>
      </c>
      <c r="E4002" s="15"/>
      <c r="F4002" s="15"/>
      <c r="G4002" s="36" t="str">
        <f>TEXT(UsageTable[[#This Row],[Time]],"mm-dd")</f>
        <v>03-25</v>
      </c>
      <c r="H4002" s="36" t="b" cm="1">
        <f t="array" ref="H4002">OR(WEEKDAY(UsageTable[[#This Row],[Time]])={1,7},NOT(ISERROR(VLOOKUP(DATE(YEAR(UsageTable[[#This Row],[Time]]),MONTH(UsageTable[[#This Row],[Time]]),DAY(UsageTable[[#This Row],[Time]])),Holidays[Date],1,FALSE()))))</f>
        <v>0</v>
      </c>
      <c r="I400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0.44</v>
      </c>
      <c r="K400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3" spans="2:11" x14ac:dyDescent="0.3">
      <c r="B4003" s="14">
        <v>44280</v>
      </c>
      <c r="C4003" s="61">
        <v>44280.583333333336</v>
      </c>
      <c r="D4003" s="17">
        <v>1.75</v>
      </c>
      <c r="E4003" s="15"/>
      <c r="F4003" s="15"/>
      <c r="G4003" s="36" t="str">
        <f>TEXT(UsageTable[[#This Row],[Time]],"mm-dd")</f>
        <v>03-25</v>
      </c>
      <c r="H4003" s="36" t="b" cm="1">
        <f t="array" ref="H4003">OR(WEEKDAY(UsageTable[[#This Row],[Time]])={1,7},NOT(ISERROR(VLOOKUP(DATE(YEAR(UsageTable[[#This Row],[Time]]),MONTH(UsageTable[[#This Row],[Time]]),DAY(UsageTable[[#This Row],[Time]])),Holidays[Date],1,FALSE()))))</f>
        <v>0</v>
      </c>
      <c r="I4003"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3"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1.75</v>
      </c>
      <c r="K4003"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4" spans="2:11" x14ac:dyDescent="0.3">
      <c r="B4004" s="14">
        <v>44280</v>
      </c>
      <c r="C4004" s="61">
        <v>44280.625</v>
      </c>
      <c r="D4004" s="17">
        <v>2.29</v>
      </c>
      <c r="E4004" s="15"/>
      <c r="F4004" s="15"/>
      <c r="G4004" s="36" t="str">
        <f>TEXT(UsageTable[[#This Row],[Time]],"mm-dd")</f>
        <v>03-25</v>
      </c>
      <c r="H4004" s="36" t="b" cm="1">
        <f t="array" ref="H4004">OR(WEEKDAY(UsageTable[[#This Row],[Time]])={1,7},NOT(ISERROR(VLOOKUP(DATE(YEAR(UsageTable[[#This Row],[Time]]),MONTH(UsageTable[[#This Row],[Time]]),DAY(UsageTable[[#This Row],[Time]])),Holidays[Date],1,FALSE()))))</f>
        <v>0</v>
      </c>
      <c r="I4004"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4"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2.29</v>
      </c>
      <c r="K4004"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5" spans="2:11" x14ac:dyDescent="0.3">
      <c r="B4005" s="14">
        <v>44280</v>
      </c>
      <c r="C4005" s="61">
        <v>44280.666666666664</v>
      </c>
      <c r="D4005" s="17">
        <v>3.73</v>
      </c>
      <c r="E4005" s="15"/>
      <c r="F4005" s="15"/>
      <c r="G4005" s="36" t="str">
        <f>TEXT(UsageTable[[#This Row],[Time]],"mm-dd")</f>
        <v>03-25</v>
      </c>
      <c r="H4005" s="36" t="b" cm="1">
        <f t="array" ref="H4005">OR(WEEKDAY(UsageTable[[#This Row],[Time]])={1,7},NOT(ISERROR(VLOOKUP(DATE(YEAR(UsageTable[[#This Row],[Time]]),MONTH(UsageTable[[#This Row],[Time]]),DAY(UsageTable[[#This Row],[Time]])),Holidays[Date],1,FALSE()))))</f>
        <v>0</v>
      </c>
      <c r="I4005"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5"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3.73</v>
      </c>
      <c r="K4005"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6" spans="2:11" x14ac:dyDescent="0.3">
      <c r="B4006" s="14">
        <v>44280</v>
      </c>
      <c r="C4006" s="61">
        <v>44280.708333333336</v>
      </c>
      <c r="D4006" s="17">
        <v>2.64</v>
      </c>
      <c r="E4006" s="15"/>
      <c r="F4006" s="15"/>
      <c r="G4006" s="36" t="str">
        <f>TEXT(UsageTable[[#This Row],[Time]],"mm-dd")</f>
        <v>03-25</v>
      </c>
      <c r="H4006" s="36" t="b" cm="1">
        <f t="array" ref="H4006">OR(WEEKDAY(UsageTable[[#This Row],[Time]])={1,7},NOT(ISERROR(VLOOKUP(DATE(YEAR(UsageTable[[#This Row],[Time]]),MONTH(UsageTable[[#This Row],[Time]]),DAY(UsageTable[[#This Row],[Time]])),Holidays[Date],1,FALSE()))))</f>
        <v>0</v>
      </c>
      <c r="I4006"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6"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06"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2.64</v>
      </c>
    </row>
    <row r="4007" spans="2:11" x14ac:dyDescent="0.3">
      <c r="B4007" s="14">
        <v>44280</v>
      </c>
      <c r="C4007" s="61">
        <v>44280.75</v>
      </c>
      <c r="D4007" s="17">
        <v>1.64</v>
      </c>
      <c r="E4007" s="15"/>
      <c r="F4007" s="15"/>
      <c r="G4007" s="36" t="str">
        <f>TEXT(UsageTable[[#This Row],[Time]],"mm-dd")</f>
        <v>03-25</v>
      </c>
      <c r="H4007" s="36" t="b" cm="1">
        <f t="array" ref="H4007">OR(WEEKDAY(UsageTable[[#This Row],[Time]])={1,7},NOT(ISERROR(VLOOKUP(DATE(YEAR(UsageTable[[#This Row],[Time]]),MONTH(UsageTable[[#This Row],[Time]]),DAY(UsageTable[[#This Row],[Time]])),Holidays[Date],1,FALSE()))))</f>
        <v>0</v>
      </c>
      <c r="I4007"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0</v>
      </c>
      <c r="J4007"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07"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1.64</v>
      </c>
    </row>
    <row r="4008" spans="2:11" x14ac:dyDescent="0.3">
      <c r="B4008" s="14">
        <v>44280</v>
      </c>
      <c r="C4008" s="61">
        <v>44280.791666666664</v>
      </c>
      <c r="D4008" s="17">
        <v>2.35</v>
      </c>
      <c r="E4008" s="15"/>
      <c r="F4008" s="15"/>
      <c r="G4008" s="36" t="str">
        <f>TEXT(UsageTable[[#This Row],[Time]],"mm-dd")</f>
        <v>03-25</v>
      </c>
      <c r="H4008" s="36" t="b" cm="1">
        <f t="array" ref="H4008">OR(WEEKDAY(UsageTable[[#This Row],[Time]])={1,7},NOT(ISERROR(VLOOKUP(DATE(YEAR(UsageTable[[#This Row],[Time]]),MONTH(UsageTable[[#This Row],[Time]]),DAY(UsageTable[[#This Row],[Time]])),Holidays[Date],1,FALSE()))))</f>
        <v>0</v>
      </c>
      <c r="I4008"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2.35</v>
      </c>
      <c r="J4008"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08"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09" spans="2:11" x14ac:dyDescent="0.3">
      <c r="B4009" s="14">
        <v>44280</v>
      </c>
      <c r="C4009" s="61">
        <v>44280.833333333336</v>
      </c>
      <c r="D4009" s="17">
        <v>1.95</v>
      </c>
      <c r="E4009" s="15"/>
      <c r="F4009" s="15"/>
      <c r="G4009" s="36" t="str">
        <f>TEXT(UsageTable[[#This Row],[Time]],"mm-dd")</f>
        <v>03-25</v>
      </c>
      <c r="H4009" s="36" t="b" cm="1">
        <f t="array" ref="H4009">OR(WEEKDAY(UsageTable[[#This Row],[Time]])={1,7},NOT(ISERROR(VLOOKUP(DATE(YEAR(UsageTable[[#This Row],[Time]]),MONTH(UsageTable[[#This Row],[Time]]),DAY(UsageTable[[#This Row],[Time]])),Holidays[Date],1,FALSE()))))</f>
        <v>0</v>
      </c>
      <c r="I4009"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1.95</v>
      </c>
      <c r="J4009"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09"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10" spans="2:11" x14ac:dyDescent="0.3">
      <c r="B4010" s="14">
        <v>44280</v>
      </c>
      <c r="C4010" s="61">
        <v>44280.875</v>
      </c>
      <c r="D4010" s="17">
        <v>1.05</v>
      </c>
      <c r="E4010" s="15"/>
      <c r="F4010" s="15"/>
      <c r="G4010" s="36" t="str">
        <f>TEXT(UsageTable[[#This Row],[Time]],"mm-dd")</f>
        <v>03-25</v>
      </c>
      <c r="H4010" s="36" t="b" cm="1">
        <f t="array" ref="H4010">OR(WEEKDAY(UsageTable[[#This Row],[Time]])={1,7},NOT(ISERROR(VLOOKUP(DATE(YEAR(UsageTable[[#This Row],[Time]]),MONTH(UsageTable[[#This Row],[Time]]),DAY(UsageTable[[#This Row],[Time]])),Holidays[Date],1,FALSE()))))</f>
        <v>0</v>
      </c>
      <c r="I4010"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1.05</v>
      </c>
      <c r="J4010"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10"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11" spans="2:11" x14ac:dyDescent="0.3">
      <c r="B4011" s="14">
        <v>44280</v>
      </c>
      <c r="C4011" s="61">
        <v>44280.916666666664</v>
      </c>
      <c r="D4011" s="17">
        <v>1.39</v>
      </c>
      <c r="E4011" s="15"/>
      <c r="F4011" s="15"/>
      <c r="G4011" s="36" t="str">
        <f>TEXT(UsageTable[[#This Row],[Time]],"mm-dd")</f>
        <v>03-25</v>
      </c>
      <c r="H4011" s="36" t="b" cm="1">
        <f t="array" ref="H4011">OR(WEEKDAY(UsageTable[[#This Row],[Time]])={1,7},NOT(ISERROR(VLOOKUP(DATE(YEAR(UsageTable[[#This Row],[Time]]),MONTH(UsageTable[[#This Row],[Time]]),DAY(UsageTable[[#This Row],[Time]])),Holidays[Date],1,FALSE()))))</f>
        <v>0</v>
      </c>
      <c r="I4011"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1.39</v>
      </c>
      <c r="J4011"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11"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12" spans="2:11" x14ac:dyDescent="0.3">
      <c r="B4012" s="14">
        <v>44280</v>
      </c>
      <c r="C4012" s="61">
        <v>44280.958333333336</v>
      </c>
      <c r="D4012" s="17">
        <v>5.1100000000000003</v>
      </c>
      <c r="E4012" s="15"/>
      <c r="F4012" s="15"/>
      <c r="G4012" s="36" t="str">
        <f>TEXT(UsageTable[[#This Row],[Time]],"mm-dd")</f>
        <v>03-25</v>
      </c>
      <c r="H4012" s="36" t="b" cm="1">
        <f t="array" ref="H4012">OR(WEEKDAY(UsageTable[[#This Row],[Time]])={1,7},NOT(ISERROR(VLOOKUP(DATE(YEAR(UsageTable[[#This Row],[Time]]),MONTH(UsageTable[[#This Row],[Time]]),DAY(UsageTable[[#This Row],[Time]])),Holidays[Date],1,FALSE()))))</f>
        <v>0</v>
      </c>
      <c r="I4012" s="35">
        <f>IF(UsageTable[[#This Row],[WE/SH]],UsageTable[[#This Row],[Consumption (kWh)]],IF(IFERROR(VLOOKUP(UsageTable[[#This Row],[TODDate]],WinterTODDays[TOD Days],1,FALSE()),"")=UsageTable[[#This Row],[TODDate]],IF(VLOOKUP(TEXT(UsageTable[[#This Row],[Time]],"hh:mm:ss"),WHourToTimeOfDay[],2,FALSE())="Off",UsageTable[[#This Row],[Consumption (kWh)]],0),IF(VLOOKUP(TEXT(UsageTable[[#This Row],[Time]],"hh:mm:ss"),SHourToTimeOfDay[],2,FALSE())="Off",UsageTable[[#This Row],[Consumption (kWh)]],0)))</f>
        <v>5.1100000000000003</v>
      </c>
      <c r="J4012" s="35">
        <f>IF(UsageTable[[#This Row],[WE/SH]],0,IF(IFERROR(VLOOKUP(UsageTable[[#This Row],[TODDate]],WinterTODDays[TOD Days],1,FALSE()),"")=UsageTable[[#This Row],[TODDate]],IF(VLOOKUP(TEXT(UsageTable[[#This Row],[Time]],"hh:mm:ss"),WHourToTimeOfDay[],2,FALSE())="Mid",UsageTable[[#This Row],[Consumption (kWh)]],0),IF(VLOOKUP(TEXT(UsageTable[[#This Row],[Time]],"hh:mm:ss"),SHourToTimeOfDay[],2,FALSE())="Mid",UsageTable[[#This Row],[Consumption (kWh)]],0)))</f>
        <v>0</v>
      </c>
      <c r="K4012" s="35">
        <f>IF(UsageTable[[#This Row],[WE/SH]],0,IF(IFERROR(VLOOKUP(UsageTable[[#This Row],[TODDate]],WinterTODDays[TOD Days],1,FALSE()),"")=UsageTable[[#This Row],[TODDate]],IF(VLOOKUP(TEXT(UsageTable[[#This Row],[Time]],"hh:mm:ss"),WHourToTimeOfDay[],2,FALSE())="Peak",UsageTable[[#This Row],[Consumption (kWh)]],0),IF(VLOOKUP(TEXT(UsageTable[[#This Row],[Time]],"hh:mm:ss"),SHourToTimeOfDay[],2,FALSE())="Peak",UsageTable[[#This Row],[Consumption (kWh)]],0)))</f>
        <v>0</v>
      </c>
    </row>
    <row r="4013" spans="2:11" x14ac:dyDescent="0.3">
      <c r="B4013" s="3" t="s">
        <v>22</v>
      </c>
      <c r="C4013" s="3"/>
      <c r="E4013" s="15"/>
      <c r="F4013" s="15"/>
      <c r="G4013" s="39"/>
      <c r="H4013" s="39"/>
      <c r="I4013" s="17">
        <f>SUBTOTAL(109,UsageTable[Off-Peak])</f>
        <v>3809.8700000000104</v>
      </c>
      <c r="J4013" s="17">
        <f>SUBTOTAL(109,UsageTable[Mid-Peak])</f>
        <v>1300.7299999999998</v>
      </c>
      <c r="K4013" s="17">
        <f>SUBTOTAL(109,UsageTable[On-Peak])</f>
        <v>1676.920000000001</v>
      </c>
    </row>
    <row r="4014" spans="2:11" x14ac:dyDescent="0.3">
      <c r="I4014" s="1">
        <v>573.82000000000005</v>
      </c>
      <c r="J4014" s="1">
        <v>181.31</v>
      </c>
      <c r="K4014" s="1">
        <v>258.04000000000002</v>
      </c>
    </row>
  </sheetData>
  <phoneticPr fontId="4" type="noConversion"/>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A1E8-357C-418D-A6D6-EA99029F4151}">
  <sheetPr>
    <tabColor theme="5" tint="0.79998168889431442"/>
  </sheetPr>
  <dimension ref="A1:AG15"/>
  <sheetViews>
    <sheetView showGridLines="0" tabSelected="1" zoomScaleNormal="100" workbookViewId="0"/>
  </sheetViews>
  <sheetFormatPr defaultColWidth="0" defaultRowHeight="14.4" x14ac:dyDescent="0.3"/>
  <cols>
    <col min="1" max="1" width="0.44140625" style="1" customWidth="1"/>
    <col min="2" max="2" width="12.21875" style="1" customWidth="1"/>
    <col min="3" max="3" width="4.6640625" style="1" bestFit="1" customWidth="1"/>
    <col min="4" max="5" width="18.109375" style="1" bestFit="1" customWidth="1"/>
    <col min="6" max="6" width="22.21875" style="1" bestFit="1" customWidth="1"/>
    <col min="7" max="7" width="0.44140625" style="1" customWidth="1"/>
    <col min="8" max="10" width="8.5546875" style="1" customWidth="1"/>
    <col min="11" max="11" width="0.44140625" style="1" customWidth="1"/>
    <col min="12" max="12" width="8.5546875" style="1" bestFit="1" customWidth="1"/>
    <col min="13" max="14" width="8.5546875" style="1" customWidth="1"/>
    <col min="15" max="15" width="0.44140625" style="1" customWidth="1"/>
    <col min="16" max="16" width="6.109375" style="1" bestFit="1" customWidth="1"/>
    <col min="17" max="17" width="8.5546875" style="1" bestFit="1" customWidth="1"/>
    <col min="18" max="18" width="0.44140625" style="1" customWidth="1"/>
    <col min="19" max="19" width="6.33203125" style="1" bestFit="1" customWidth="1"/>
    <col min="20" max="20" width="6.109375" style="1" bestFit="1" customWidth="1"/>
    <col min="21" max="21" width="6.5546875" style="1" bestFit="1" customWidth="1"/>
    <col min="22" max="23" width="6.109375" style="1" bestFit="1" customWidth="1"/>
    <col min="24" max="24" width="0.44140625" style="1" customWidth="1"/>
    <col min="25" max="26" width="8.5546875" style="1" customWidth="1"/>
    <col min="27" max="27" width="0.44140625" style="1" customWidth="1"/>
    <col min="28" max="28" width="8.5546875" style="1" customWidth="1"/>
    <col min="29" max="29" width="0.44140625" style="1" customWidth="1"/>
    <col min="30" max="31" width="0" style="1" hidden="1" customWidth="1"/>
    <col min="32" max="33" width="0" style="1" hidden="1"/>
    <col min="34" max="16384" width="8.88671875" style="1" hidden="1"/>
  </cols>
  <sheetData>
    <row r="1" spans="2:28" ht="2.5499999999999998" customHeight="1" x14ac:dyDescent="0.3"/>
    <row r="2" spans="2:28" x14ac:dyDescent="0.3">
      <c r="D2" s="4" t="s">
        <v>57</v>
      </c>
      <c r="E2" s="4"/>
      <c r="H2" s="4" t="s">
        <v>7</v>
      </c>
      <c r="I2" s="4"/>
      <c r="J2" s="4"/>
      <c r="L2" s="4" t="s">
        <v>709</v>
      </c>
      <c r="M2" s="4"/>
      <c r="N2" s="4"/>
      <c r="P2" s="4" t="s">
        <v>711</v>
      </c>
      <c r="Q2" s="4"/>
      <c r="S2" s="8" t="s">
        <v>13</v>
      </c>
      <c r="T2" s="8"/>
      <c r="U2" s="8"/>
      <c r="V2" s="8"/>
      <c r="W2" s="8"/>
      <c r="X2" s="9"/>
      <c r="Y2" s="4" t="s">
        <v>10</v>
      </c>
      <c r="Z2" s="4"/>
    </row>
    <row r="3" spans="2:28" x14ac:dyDescent="0.3">
      <c r="B3" s="3" t="s">
        <v>3</v>
      </c>
      <c r="C3" s="3" t="s">
        <v>707</v>
      </c>
      <c r="D3" s="3" t="s">
        <v>28</v>
      </c>
      <c r="E3" s="3" t="s">
        <v>27</v>
      </c>
      <c r="F3" s="3" t="s">
        <v>4</v>
      </c>
      <c r="G3" s="5" t="s">
        <v>21</v>
      </c>
      <c r="H3" s="3" t="s">
        <v>0</v>
      </c>
      <c r="I3" s="3" t="s">
        <v>1</v>
      </c>
      <c r="J3" s="3" t="s">
        <v>2</v>
      </c>
      <c r="K3" s="7" t="s">
        <v>8</v>
      </c>
      <c r="L3" s="3" t="s">
        <v>717</v>
      </c>
      <c r="M3" s="3" t="s">
        <v>5</v>
      </c>
      <c r="N3" s="3" t="s">
        <v>6</v>
      </c>
      <c r="O3" s="5" t="s">
        <v>708</v>
      </c>
      <c r="P3" s="3" t="s">
        <v>710</v>
      </c>
      <c r="Q3" s="3" t="s">
        <v>712</v>
      </c>
      <c r="R3" s="5" t="s">
        <v>9</v>
      </c>
      <c r="S3" s="10" t="s">
        <v>18</v>
      </c>
      <c r="T3" s="10" t="s">
        <v>15</v>
      </c>
      <c r="U3" s="10" t="s">
        <v>19</v>
      </c>
      <c r="V3" s="10" t="s">
        <v>16</v>
      </c>
      <c r="W3" s="10" t="s">
        <v>17</v>
      </c>
      <c r="X3" s="5" t="s">
        <v>14</v>
      </c>
      <c r="Y3" s="3" t="s">
        <v>11</v>
      </c>
      <c r="Z3" s="3" t="s">
        <v>12</v>
      </c>
      <c r="AA3" s="5" t="s">
        <v>20</v>
      </c>
      <c r="AB3" s="3" t="s">
        <v>59</v>
      </c>
    </row>
    <row r="4" spans="2:28" x14ac:dyDescent="0.3">
      <c r="B4" s="14">
        <v>44153</v>
      </c>
      <c r="C4" s="60" t="s">
        <v>20</v>
      </c>
      <c r="D4" s="42">
        <v>44114</v>
      </c>
      <c r="E4" s="42">
        <v>44135.999988425923</v>
      </c>
      <c r="F4" s="3" t="s">
        <v>714</v>
      </c>
      <c r="G4" s="5"/>
      <c r="H4" s="17">
        <f>SUMIFS(UsageTable[Off-Peak],UsageTable[Time],"&gt;="&amp;Table2[[#This Row],[Start Date]],UsageTable[Time],"&lt;="&amp;Table2[[#This Row],[End Date]])</f>
        <v>401.66000000000037</v>
      </c>
      <c r="I4" s="17">
        <f>SUMIFS(UsageTable[Mid-Peak],UsageTable[Time],"&gt;="&amp;Table2[[#This Row],[Start Date]],UsageTable[Time],"&lt;="&amp;Table2[[#This Row],[End Date]])</f>
        <v>186.39999999999998</v>
      </c>
      <c r="J4" s="17">
        <f>SUMIFS(UsageTable[On-Peak],UsageTable[Time],"&gt;="&amp;Table2[[#This Row],[Start Date]],UsageTable[Time],"&lt;="&amp;Table2[[#This Row],[End Date]])</f>
        <v>139.28</v>
      </c>
      <c r="K4" s="18"/>
      <c r="L4" s="17">
        <f>IF(Table2[[#This Row],[Split]]="a",SUM(Table2[[#This Row],[Off-Peak]:[On-Peak]])/SUM(H4:J5)*1000,IF(Table2[[#This Row],[Split]]="b",1000-L3,1000))</f>
        <v>717.89253424927961</v>
      </c>
      <c r="M4" s="17">
        <f>IF(SUM(H4:J4)&gt;=Table2[[#This Row],[Break]],Table2[[#This Row],[Break]],SUM(H4:J4))</f>
        <v>717.89253424927961</v>
      </c>
      <c r="N4" s="17">
        <f>IF(M4=Table2[[#This Row],[Break]],SUM(H4:J4)-Table2[[#This Row],[Break]],0)</f>
        <v>9.4474657507207667</v>
      </c>
      <c r="O4" s="6"/>
      <c r="P4" s="62">
        <f>INT(Table2[[#This Row],[End Date]])-INT(Table2[[#This Row],[Start Date]])+1</f>
        <v>22</v>
      </c>
      <c r="Q4" s="17">
        <f>SUM(Table2[[#This Row],[Off-Peak]:[On-Peak]])</f>
        <v>727.34000000000037</v>
      </c>
      <c r="R4" s="6"/>
      <c r="S4" s="11">
        <f>VLOOKUP($F4,Rates[],2,FALSE())</f>
        <v>0.12800181241504305</v>
      </c>
      <c r="T4" s="11">
        <f>VLOOKUP($F4,Rates[],3,FALSE())</f>
        <v>0.12801279576416083</v>
      </c>
      <c r="U4" s="11">
        <f>VLOOKUP($F4,Rates[],4,FALSE())</f>
        <v>0.12800341032398077</v>
      </c>
      <c r="V4" s="11">
        <f>VLOOKUP($F4,Rates[],5,FALSE())</f>
        <v>0.12800341032398077</v>
      </c>
      <c r="W4" s="11">
        <f>VLOOKUP($F4,Rates[],6,FALSE())</f>
        <v>0.12800341032398077</v>
      </c>
      <c r="X4" s="6"/>
      <c r="Y4" s="12">
        <f>Table2[[#This Row],[Off-Peak]]*Table2[[#This Row],[R-OnP]]+Table2[[#This Row],[Mid-Peak]]*Table2[[#This Row],[R-MP]]+Table2[[#This Row],[On-Peak]]*Table2[[#This Row],[R-OffP]]</f>
        <v>93.10310809498985</v>
      </c>
      <c r="Z4" s="12">
        <f>Table2[[#This Row],[First]]*Table2[[#This Row],[R-F]]+Table2[[#This Row],[Above]]*Table2[[#This Row],[R-A]]</f>
        <v>93.102000465044213</v>
      </c>
      <c r="AA4" s="13"/>
      <c r="AB4" s="12">
        <f>Table2[[#This Row],[TOD]]-Table2[[#This Row],[Tiered]]</f>
        <v>1.1076299456362904E-3</v>
      </c>
    </row>
    <row r="5" spans="2:28" x14ac:dyDescent="0.3">
      <c r="B5" s="14">
        <v>44153</v>
      </c>
      <c r="C5" s="60" t="s">
        <v>21</v>
      </c>
      <c r="D5" s="42">
        <v>44136</v>
      </c>
      <c r="E5" s="42">
        <v>44143.999988425923</v>
      </c>
      <c r="F5" s="3" t="s">
        <v>715</v>
      </c>
      <c r="G5" s="5"/>
      <c r="H5" s="17">
        <f>SUMIFS(UsageTable[Off-Peak],UsageTable[Time],"&gt;="&amp;Table2[[#This Row],[Start Date]],UsageTable[Time],"&lt;="&amp;Table2[[#This Row],[End Date]])</f>
        <v>172.30999999999992</v>
      </c>
      <c r="I5" s="17">
        <f>SUMIFS(UsageTable[Mid-Peak],UsageTable[Time],"&gt;="&amp;Table2[[#This Row],[Start Date]],UsageTable[Time],"&lt;="&amp;Table2[[#This Row],[End Date]])</f>
        <v>41.960000000000008</v>
      </c>
      <c r="J5" s="17">
        <f>SUMIFS(UsageTable[On-Peak],UsageTable[Time],"&gt;="&amp;Table2[[#This Row],[Start Date]],UsageTable[Time],"&lt;="&amp;Table2[[#This Row],[End Date]])</f>
        <v>71.550000000000026</v>
      </c>
      <c r="K5" s="18"/>
      <c r="L5" s="17">
        <f>IF(Table2[[#This Row],[Split]]="a",SUM(Table2[[#This Row],[Off-Peak]:[On-Peak]])/SUM(H5:J6)*1000,IF(Table2[[#This Row],[Split]]="b",1000-L4,1000))</f>
        <v>282.10746575072039</v>
      </c>
      <c r="M5" s="17">
        <f>IF(SUM(H5:J5)&gt;=Table2[[#This Row],[Break]],Table2[[#This Row],[Break]],SUM(H5:J5))</f>
        <v>282.10746575072039</v>
      </c>
      <c r="N5" s="17">
        <f>IF(M5=Table2[[#This Row],[Break]],SUM(H5:J5)-Table2[[#This Row],[Break]],0)</f>
        <v>3.7125342492795426</v>
      </c>
      <c r="O5" s="6"/>
      <c r="P5" s="62">
        <f>INT(Table2[[#This Row],[End Date]])-INT(Table2[[#This Row],[Start Date]])+1</f>
        <v>8</v>
      </c>
      <c r="Q5" s="17">
        <f>SUM(Table2[[#This Row],[Off-Peak]:[On-Peak]])</f>
        <v>285.81999999999994</v>
      </c>
      <c r="R5" s="6"/>
      <c r="S5" s="11">
        <f>VLOOKUP($F5,Rates[],2,FALSE())</f>
        <v>0.105</v>
      </c>
      <c r="T5" s="11">
        <f>VLOOKUP($F5,Rates[],3,FALSE())</f>
        <v>0.15</v>
      </c>
      <c r="U5" s="11">
        <f>VLOOKUP($F5,Rates[],4,FALSE())</f>
        <v>0.217</v>
      </c>
      <c r="V5" s="11">
        <f>VLOOKUP($F5,Rates[],5,FALSE())</f>
        <v>0.126</v>
      </c>
      <c r="W5" s="11">
        <f>VLOOKUP($F5,Rates[],6,FALSE())</f>
        <v>0.14599999999999999</v>
      </c>
      <c r="X5" s="6"/>
      <c r="Y5" s="12">
        <f>Table2[[#This Row],[Off-Peak]]*Table2[[#This Row],[R-OnP]]+Table2[[#This Row],[Mid-Peak]]*Table2[[#This Row],[R-MP]]+Table2[[#This Row],[On-Peak]]*Table2[[#This Row],[R-OffP]]</f>
        <v>39.9129</v>
      </c>
      <c r="Z5" s="12">
        <f>Table2[[#This Row],[First]]*Table2[[#This Row],[R-F]]+Table2[[#This Row],[Above]]*Table2[[#This Row],[R-A]]</f>
        <v>36.087570684985579</v>
      </c>
      <c r="AA5" s="13"/>
      <c r="AB5" s="12">
        <f>Table2[[#This Row],[TOD]]-Table2[[#This Row],[Tiered]]</f>
        <v>3.8253293150144216</v>
      </c>
    </row>
    <row r="6" spans="2:28" x14ac:dyDescent="0.3">
      <c r="B6" s="14">
        <v>44188</v>
      </c>
      <c r="C6" s="60"/>
      <c r="D6" s="42">
        <v>44144</v>
      </c>
      <c r="E6" s="42">
        <v>44173.999988425923</v>
      </c>
      <c r="F6" s="3" t="s">
        <v>715</v>
      </c>
      <c r="G6" s="5"/>
      <c r="H6" s="17">
        <f>SUMIFS(UsageTable[Off-Peak],UsageTable[Time],"&gt;="&amp;Table2[[#This Row],[Start Date]],UsageTable[Time],"&lt;="&amp;Table2[[#This Row],[End Date]])</f>
        <v>605.73000000000025</v>
      </c>
      <c r="I6" s="17">
        <f>SUMIFS(UsageTable[Mid-Peak],UsageTable[Time],"&gt;="&amp;Table2[[#This Row],[Start Date]],UsageTable[Time],"&lt;="&amp;Table2[[#This Row],[End Date]])</f>
        <v>199.48</v>
      </c>
      <c r="J6" s="17">
        <f>SUMIFS(UsageTable[On-Peak],UsageTable[Time],"&gt;="&amp;Table2[[#This Row],[Start Date]],UsageTable[Time],"&lt;="&amp;Table2[[#This Row],[End Date]])</f>
        <v>290.67</v>
      </c>
      <c r="K6" s="18"/>
      <c r="L6" s="17">
        <f>IF(Table2[[#This Row],[Split]]="a",SUM(Table2[[#This Row],[Off-Peak]:[On-Peak]])/SUM(H6:J7)*1000,IF(Table2[[#This Row],[Split]]="b",1000-L5,1000))</f>
        <v>1000</v>
      </c>
      <c r="M6" s="17">
        <f>IF(SUM(H6:J6)&gt;=Table2[[#This Row],[Break]],Table2[[#This Row],[Break]],SUM(H6:J6))</f>
        <v>1000</v>
      </c>
      <c r="N6" s="17">
        <f>IF(M6=Table2[[#This Row],[Break]],SUM(H6:J6)-Table2[[#This Row],[Break]],0)</f>
        <v>95.880000000000337</v>
      </c>
      <c r="O6" s="6"/>
      <c r="P6" s="62">
        <f>INT(Table2[[#This Row],[End Date]])-INT(Table2[[#This Row],[Start Date]])+1</f>
        <v>30</v>
      </c>
      <c r="Q6" s="17">
        <f>SUM(Table2[[#This Row],[Off-Peak]:[On-Peak]])</f>
        <v>1095.8800000000003</v>
      </c>
      <c r="R6" s="6"/>
      <c r="S6" s="11">
        <f>VLOOKUP($F6,Rates[],2,FALSE())</f>
        <v>0.105</v>
      </c>
      <c r="T6" s="11">
        <f>VLOOKUP($F6,Rates[],3,FALSE())</f>
        <v>0.15</v>
      </c>
      <c r="U6" s="11">
        <f>VLOOKUP($F6,Rates[],4,FALSE())</f>
        <v>0.217</v>
      </c>
      <c r="V6" s="11">
        <f>VLOOKUP($F6,Rates[],5,FALSE())</f>
        <v>0.126</v>
      </c>
      <c r="W6" s="11">
        <f>VLOOKUP($F6,Rates[],6,FALSE())</f>
        <v>0.14599999999999999</v>
      </c>
      <c r="X6" s="6"/>
      <c r="Y6" s="12">
        <f>Table2[[#This Row],[Off-Peak]]*Table2[[#This Row],[R-OnP]]+Table2[[#This Row],[Mid-Peak]]*Table2[[#This Row],[R-MP]]+Table2[[#This Row],[On-Peak]]*Table2[[#This Row],[R-OffP]]</f>
        <v>156.59904000000003</v>
      </c>
      <c r="Z6" s="12">
        <f>Table2[[#This Row],[First]]*Table2[[#This Row],[R-F]]+Table2[[#This Row],[Above]]*Table2[[#This Row],[R-A]]</f>
        <v>139.99848000000006</v>
      </c>
      <c r="AA6" s="13"/>
      <c r="AB6" s="12">
        <f>Table2[[#This Row],[TOD]]-Table2[[#This Row],[Tiered]]</f>
        <v>16.600559999999973</v>
      </c>
    </row>
    <row r="7" spans="2:28" x14ac:dyDescent="0.3">
      <c r="B7" s="14">
        <v>44218</v>
      </c>
      <c r="C7" s="60" t="s">
        <v>20</v>
      </c>
      <c r="D7" s="42">
        <v>44174</v>
      </c>
      <c r="E7" s="42">
        <v>44196.999988425923</v>
      </c>
      <c r="F7" s="3" t="s">
        <v>715</v>
      </c>
      <c r="G7" s="5"/>
      <c r="H7" s="17">
        <f>SUMIFS(UsageTable[Off-Peak],UsageTable[Time],"&gt;="&amp;Table2[[#This Row],[Start Date]],UsageTable[Time],"&lt;="&amp;Table2[[#This Row],[End Date]])</f>
        <v>554.36</v>
      </c>
      <c r="I7" s="17">
        <f>SUMIFS(UsageTable[Mid-Peak],UsageTable[Time],"&gt;="&amp;Table2[[#This Row],[Start Date]],UsageTable[Time],"&lt;="&amp;Table2[[#This Row],[End Date]])</f>
        <v>230.28000000000003</v>
      </c>
      <c r="J7" s="17">
        <f>SUMIFS(UsageTable[On-Peak],UsageTable[Time],"&gt;="&amp;Table2[[#This Row],[Start Date]],UsageTable[Time],"&lt;="&amp;Table2[[#This Row],[End Date]])</f>
        <v>277.47999999999996</v>
      </c>
      <c r="K7" s="18"/>
      <c r="L7" s="17">
        <f>IF(Table2[[#This Row],[Split]]="a",SUM(Table2[[#This Row],[Off-Peak]:[On-Peak]])/SUM(H7:J8)*1000,IF(Table2[[#This Row],[Split]]="b",1000-L6,1000))</f>
        <v>782.6798228484264</v>
      </c>
      <c r="M7" s="17">
        <f>IF(SUM(H7:J7)&gt;=Table2[[#This Row],[Break]],Table2[[#This Row],[Break]],SUM(H7:J7))</f>
        <v>782.6798228484264</v>
      </c>
      <c r="N7" s="17">
        <f>IF(M7=Table2[[#This Row],[Break]],SUM(H7:J7)-Table2[[#This Row],[Break]],0)</f>
        <v>279.44017715157372</v>
      </c>
      <c r="O7" s="6"/>
      <c r="P7" s="62">
        <f>INT(Table2[[#This Row],[End Date]])-INT(Table2[[#This Row],[Start Date]])+1</f>
        <v>23</v>
      </c>
      <c r="Q7" s="17">
        <f>SUM(Table2[[#This Row],[Off-Peak]:[On-Peak]])</f>
        <v>1062.1200000000001</v>
      </c>
      <c r="R7" s="6"/>
      <c r="S7" s="11">
        <f>VLOOKUP($F7,Rates[],2,FALSE())</f>
        <v>0.105</v>
      </c>
      <c r="T7" s="11">
        <f>VLOOKUP($F7,Rates[],3,FALSE())</f>
        <v>0.15</v>
      </c>
      <c r="U7" s="11">
        <f>VLOOKUP($F7,Rates[],4,FALSE())</f>
        <v>0.217</v>
      </c>
      <c r="V7" s="11">
        <f>VLOOKUP($F7,Rates[],5,FALSE())</f>
        <v>0.126</v>
      </c>
      <c r="W7" s="11">
        <f>VLOOKUP($F7,Rates[],6,FALSE())</f>
        <v>0.14599999999999999</v>
      </c>
      <c r="X7" s="6"/>
      <c r="Y7" s="12">
        <f>Table2[[#This Row],[Off-Peak]]*Table2[[#This Row],[R-OnP]]+Table2[[#This Row],[Mid-Peak]]*Table2[[#This Row],[R-MP]]+Table2[[#This Row],[On-Peak]]*Table2[[#This Row],[R-OffP]]</f>
        <v>152.96295999999998</v>
      </c>
      <c r="Z7" s="12">
        <f>Table2[[#This Row],[First]]*Table2[[#This Row],[R-F]]+Table2[[#This Row],[Above]]*Table2[[#This Row],[R-A]]</f>
        <v>139.41592354303148</v>
      </c>
      <c r="AA7" s="13"/>
      <c r="AB7" s="12">
        <f>Table2[[#This Row],[TOD]]-Table2[[#This Row],[Tiered]]</f>
        <v>13.547036456968499</v>
      </c>
    </row>
    <row r="8" spans="2:28" x14ac:dyDescent="0.3">
      <c r="B8" s="14">
        <v>44218</v>
      </c>
      <c r="C8" s="60" t="s">
        <v>21</v>
      </c>
      <c r="D8" s="42">
        <v>44197</v>
      </c>
      <c r="E8" s="42">
        <v>44203.999988425923</v>
      </c>
      <c r="F8" s="3" t="s">
        <v>716</v>
      </c>
      <c r="G8" s="5"/>
      <c r="H8" s="17">
        <f>SUMIFS(UsageTable[Off-Peak],UsageTable[Time],"&gt;="&amp;Table2[[#This Row],[Start Date]],UsageTable[Time],"&lt;="&amp;Table2[[#This Row],[End Date]])</f>
        <v>176.59</v>
      </c>
      <c r="I8" s="17">
        <f>SUMIFS(UsageTable[Mid-Peak],UsageTable[Time],"&gt;="&amp;Table2[[#This Row],[Start Date]],UsageTable[Time],"&lt;="&amp;Table2[[#This Row],[End Date]])</f>
        <v>49.570000000000007</v>
      </c>
      <c r="J8" s="17">
        <f>SUMIFS(UsageTable[On-Peak],UsageTable[Time],"&gt;="&amp;Table2[[#This Row],[Start Date]],UsageTable[Time],"&lt;="&amp;Table2[[#This Row],[End Date]])</f>
        <v>68.750000000000014</v>
      </c>
      <c r="K8" s="18"/>
      <c r="L8" s="17">
        <f>IF(Table2[[#This Row],[Split]]="a",SUM(Table2[[#This Row],[Off-Peak]:[On-Peak]])/SUM(H8:J9)*1000,IF(Table2[[#This Row],[Split]]="b",1000-L7,1000))</f>
        <v>217.3201771515736</v>
      </c>
      <c r="M8" s="17">
        <f>IF(SUM(H8:J8)&gt;=Table2[[#This Row],[Break]],Table2[[#This Row],[Break]],SUM(H8:J8))</f>
        <v>217.3201771515736</v>
      </c>
      <c r="N8" s="17">
        <f>IF(M8=Table2[[#This Row],[Break]],SUM(H8:J8)-Table2[[#This Row],[Break]],0)</f>
        <v>77.589822848426422</v>
      </c>
      <c r="O8" s="6"/>
      <c r="P8" s="62">
        <f>INT(Table2[[#This Row],[End Date]])-INT(Table2[[#This Row],[Start Date]])+1</f>
        <v>7</v>
      </c>
      <c r="Q8" s="17">
        <f>SUM(Table2[[#This Row],[Off-Peak]:[On-Peak]])</f>
        <v>294.91000000000003</v>
      </c>
      <c r="R8" s="6"/>
      <c r="S8" s="11">
        <f>VLOOKUP($F8,Rates[],2,FALSE())</f>
        <v>8.5000000000000006E-2</v>
      </c>
      <c r="T8" s="11">
        <f>VLOOKUP($F8,Rates[],3,FALSE())</f>
        <v>8.5000000000000006E-2</v>
      </c>
      <c r="U8" s="11">
        <f>VLOOKUP($F8,Rates[],4,FALSE())</f>
        <v>8.5000000000000006E-2</v>
      </c>
      <c r="V8" s="11">
        <f>VLOOKUP($F8,Rates[],5,FALSE())</f>
        <v>8.5000000000000006E-2</v>
      </c>
      <c r="W8" s="11">
        <f>VLOOKUP($F8,Rates[],6,FALSE())</f>
        <v>8.5000000000000006E-2</v>
      </c>
      <c r="X8" s="6"/>
      <c r="Y8" s="12">
        <f>Table2[[#This Row],[Off-Peak]]*Table2[[#This Row],[R-OnP]]+Table2[[#This Row],[Mid-Peak]]*Table2[[#This Row],[R-MP]]+Table2[[#This Row],[On-Peak]]*Table2[[#This Row],[R-OffP]]</f>
        <v>25.067350000000005</v>
      </c>
      <c r="Z8" s="12">
        <f>Table2[[#This Row],[First]]*Table2[[#This Row],[R-F]]+Table2[[#This Row],[Above]]*Table2[[#This Row],[R-A]]</f>
        <v>25.067350000000005</v>
      </c>
      <c r="AA8" s="13"/>
      <c r="AB8" s="12">
        <f>Table2[[#This Row],[TOD]]-Table2[[#This Row],[Tiered]]</f>
        <v>0</v>
      </c>
    </row>
    <row r="9" spans="2:28" x14ac:dyDescent="0.3">
      <c r="B9" s="14">
        <v>44249</v>
      </c>
      <c r="C9" s="60"/>
      <c r="D9" s="42">
        <v>44204</v>
      </c>
      <c r="E9" s="42">
        <v>44233.999988425923</v>
      </c>
      <c r="F9" s="3" t="s">
        <v>716</v>
      </c>
      <c r="G9" s="5"/>
      <c r="H9" s="17">
        <f>SUMIFS(UsageTable[Off-Peak],UsageTable[Time],"&gt;="&amp;Table2[[#This Row],[Start Date]],UsageTable[Time],"&lt;="&amp;Table2[[#This Row],[End Date]])</f>
        <v>698.93999999999994</v>
      </c>
      <c r="I9" s="17">
        <f>SUMIFS(UsageTable[Mid-Peak],UsageTable[Time],"&gt;="&amp;Table2[[#This Row],[Start Date]],UsageTable[Time],"&lt;="&amp;Table2[[#This Row],[End Date]])</f>
        <v>249.70999999999987</v>
      </c>
      <c r="J9" s="17">
        <f>SUMIFS(UsageTable[On-Peak],UsageTable[Time],"&gt;="&amp;Table2[[#This Row],[Start Date]],UsageTable[Time],"&lt;="&amp;Table2[[#This Row],[End Date]])</f>
        <v>355.77</v>
      </c>
      <c r="K9" s="18"/>
      <c r="L9" s="17">
        <f>IF(Table2[[#This Row],[Split]]="a",SUM(Table2[[#This Row],[Off-Peak]:[On-Peak]])/SUM(H9:J10)*1000,IF(Table2[[#This Row],[Split]]="b",1000-L8,1000))</f>
        <v>1000</v>
      </c>
      <c r="M9" s="17">
        <f>IF(SUM(H9:J9)&gt;=Table2[[#This Row],[Break]],Table2[[#This Row],[Break]],SUM(H9:J9))</f>
        <v>1000</v>
      </c>
      <c r="N9" s="17">
        <f>IF(M9=Table2[[#This Row],[Break]],SUM(H9:J9)-Table2[[#This Row],[Break]],0)</f>
        <v>304.41999999999985</v>
      </c>
      <c r="O9" s="6"/>
      <c r="P9" s="62">
        <f>INT(Table2[[#This Row],[End Date]])-INT(Table2[[#This Row],[Start Date]])+1</f>
        <v>30</v>
      </c>
      <c r="Q9" s="17">
        <f>SUM(Table2[[#This Row],[Off-Peak]:[On-Peak]])</f>
        <v>1304.4199999999998</v>
      </c>
      <c r="R9" s="6"/>
      <c r="S9" s="11">
        <f>VLOOKUP($F9,Rates[],2,FALSE())</f>
        <v>8.5000000000000006E-2</v>
      </c>
      <c r="T9" s="11">
        <f>VLOOKUP($F9,Rates[],3,FALSE())</f>
        <v>8.5000000000000006E-2</v>
      </c>
      <c r="U9" s="11">
        <f>VLOOKUP($F9,Rates[],4,FALSE())</f>
        <v>8.5000000000000006E-2</v>
      </c>
      <c r="V9" s="11">
        <f>VLOOKUP($F9,Rates[],5,FALSE())</f>
        <v>8.5000000000000006E-2</v>
      </c>
      <c r="W9" s="11">
        <f>VLOOKUP($F9,Rates[],6,FALSE())</f>
        <v>8.5000000000000006E-2</v>
      </c>
      <c r="X9" s="6"/>
      <c r="Y9" s="12">
        <f>Table2[[#This Row],[Off-Peak]]*Table2[[#This Row],[R-OnP]]+Table2[[#This Row],[Mid-Peak]]*Table2[[#This Row],[R-MP]]+Table2[[#This Row],[On-Peak]]*Table2[[#This Row],[R-OffP]]</f>
        <v>110.87569999999998</v>
      </c>
      <c r="Z9" s="12">
        <f>Table2[[#This Row],[First]]*Table2[[#This Row],[R-F]]+Table2[[#This Row],[Above]]*Table2[[#This Row],[R-A]]</f>
        <v>110.87569999999999</v>
      </c>
      <c r="AA9" s="13"/>
      <c r="AB9" s="12">
        <f>Table2[[#This Row],[TOD]]-Table2[[#This Row],[Tiered]]</f>
        <v>0</v>
      </c>
    </row>
    <row r="10" spans="2:28" x14ac:dyDescent="0.3">
      <c r="B10" s="14">
        <v>44278</v>
      </c>
      <c r="C10" s="60" t="s">
        <v>20</v>
      </c>
      <c r="D10" s="42">
        <v>44234</v>
      </c>
      <c r="E10" s="42">
        <v>44249.999988425923</v>
      </c>
      <c r="F10" s="3" t="s">
        <v>716</v>
      </c>
      <c r="G10" s="5"/>
      <c r="H10" s="17">
        <f>SUMIFS(UsageTable[Off-Peak],UsageTable[Time],"&gt;="&amp;Table2[[#This Row],[Start Date]],UsageTable[Time],"&lt;="&amp;Table2[[#This Row],[End Date]])</f>
        <v>500.65999999999957</v>
      </c>
      <c r="I10" s="17">
        <f>SUMIFS(UsageTable[Mid-Peak],UsageTable[Time],"&gt;="&amp;Table2[[#This Row],[Start Date]],UsageTable[Time],"&lt;="&amp;Table2[[#This Row],[End Date]])</f>
        <v>125.65</v>
      </c>
      <c r="J10" s="17">
        <f>SUMIFS(UsageTable[On-Peak],UsageTable[Time],"&gt;="&amp;Table2[[#This Row],[Start Date]],UsageTable[Time],"&lt;="&amp;Table2[[#This Row],[End Date]])</f>
        <v>160.82000000000005</v>
      </c>
      <c r="K10" s="18"/>
      <c r="L10" s="17">
        <f>IF(Table2[[#This Row],[Split]]="a",SUM(Table2[[#This Row],[Off-Peak]:[On-Peak]])/SUM(H10:J11)*1000,IF(Table2[[#This Row],[Split]]="b",1000-L9,1000))</f>
        <v>561.59789952839265</v>
      </c>
      <c r="M10" s="17">
        <f>IF(SUM(H10:J10)&gt;=Table2[[#This Row],[Break]],Table2[[#This Row],[Break]],SUM(H10:J10))</f>
        <v>561.59789952839265</v>
      </c>
      <c r="N10" s="17">
        <f>IF(M10=Table2[[#This Row],[Break]],SUM(H10:J10)-Table2[[#This Row],[Break]],0)</f>
        <v>225.53210047160701</v>
      </c>
      <c r="O10" s="6"/>
      <c r="P10" s="62">
        <f>INT(Table2[[#This Row],[End Date]])-INT(Table2[[#This Row],[Start Date]])+1</f>
        <v>16</v>
      </c>
      <c r="Q10" s="17">
        <f>SUM(Table2[[#This Row],[Off-Peak]:[On-Peak]])</f>
        <v>787.12999999999965</v>
      </c>
      <c r="R10" s="6"/>
      <c r="S10" s="11">
        <f>VLOOKUP($F10,Rates[],2,FALSE())</f>
        <v>8.5000000000000006E-2</v>
      </c>
      <c r="T10" s="11">
        <f>VLOOKUP($F10,Rates[],3,FALSE())</f>
        <v>8.5000000000000006E-2</v>
      </c>
      <c r="U10" s="11">
        <f>VLOOKUP($F10,Rates[],4,FALSE())</f>
        <v>8.5000000000000006E-2</v>
      </c>
      <c r="V10" s="11">
        <f>VLOOKUP($F10,Rates[],5,FALSE())</f>
        <v>8.5000000000000006E-2</v>
      </c>
      <c r="W10" s="11">
        <f>VLOOKUP($F10,Rates[],6,FALSE())</f>
        <v>8.5000000000000006E-2</v>
      </c>
      <c r="X10" s="6"/>
      <c r="Y10" s="12">
        <f>Table2[[#This Row],[Off-Peak]]*Table2[[#This Row],[R-OnP]]+Table2[[#This Row],[Mid-Peak]]*Table2[[#This Row],[R-MP]]+Table2[[#This Row],[On-Peak]]*Table2[[#This Row],[R-OffP]]</f>
        <v>66.906049999999965</v>
      </c>
      <c r="Z10" s="12">
        <f>Table2[[#This Row],[First]]*Table2[[#This Row],[R-F]]+Table2[[#This Row],[Above]]*Table2[[#This Row],[R-A]]</f>
        <v>66.906049999999979</v>
      </c>
      <c r="AA10" s="13"/>
      <c r="AB10" s="12">
        <f>Table2[[#This Row],[TOD]]-Table2[[#This Row],[Tiered]]</f>
        <v>0</v>
      </c>
    </row>
    <row r="11" spans="2:28" x14ac:dyDescent="0.3">
      <c r="B11" s="14">
        <v>44278</v>
      </c>
      <c r="C11" s="60" t="s">
        <v>21</v>
      </c>
      <c r="D11" s="42">
        <v>44250</v>
      </c>
      <c r="E11" s="42">
        <v>44263.999988425923</v>
      </c>
      <c r="F11" s="3" t="s">
        <v>713</v>
      </c>
      <c r="G11" s="5"/>
      <c r="H11" s="17">
        <f>SUMIFS(UsageTable[Off-Peak],UsageTable[Time],"&gt;="&amp;Table2[[#This Row],[Start Date]],UsageTable[Time],"&lt;="&amp;Table2[[#This Row],[End Date]])</f>
        <v>354.9500000000001</v>
      </c>
      <c r="I11" s="17">
        <f>SUMIFS(UsageTable[Mid-Peak],UsageTable[Time],"&gt;="&amp;Table2[[#This Row],[Start Date]],UsageTable[Time],"&lt;="&amp;Table2[[#This Row],[End Date]])</f>
        <v>99.319999999999965</v>
      </c>
      <c r="J11" s="17">
        <f>SUMIFS(UsageTable[On-Peak],UsageTable[Time],"&gt;="&amp;Table2[[#This Row],[Start Date]],UsageTable[Time],"&lt;="&amp;Table2[[#This Row],[End Date]])</f>
        <v>160.18999999999997</v>
      </c>
      <c r="K11" s="18"/>
      <c r="L11" s="17">
        <f>IF(Table2[[#This Row],[Split]]="a",SUM(Table2[[#This Row],[Off-Peak]:[On-Peak]])/SUM(H11:J12)*1000,IF(Table2[[#This Row],[Split]]="b",1000-L10,1000))</f>
        <v>438.40210047160735</v>
      </c>
      <c r="M11" s="17">
        <f>IF(SUM(H11:J11)&gt;=Table2[[#This Row],[Break]],Table2[[#This Row],[Break]],SUM(H11:J11))</f>
        <v>438.40210047160735</v>
      </c>
      <c r="N11" s="17">
        <f>IF(M11=Table2[[#This Row],[Break]],SUM(H11:J11)-Table2[[#This Row],[Break]],0)</f>
        <v>176.05789952839268</v>
      </c>
      <c r="O11" s="6"/>
      <c r="P11" s="62">
        <f>INT(Table2[[#This Row],[End Date]])-INT(Table2[[#This Row],[Start Date]])+1</f>
        <v>14</v>
      </c>
      <c r="Q11" s="17">
        <f>SUM(Table2[[#This Row],[Off-Peak]:[On-Peak]])</f>
        <v>614.46</v>
      </c>
      <c r="R11" s="6"/>
      <c r="S11" s="11">
        <f>VLOOKUP($F11,Rates[],2,FALSE())</f>
        <v>8.5000000000000006E-2</v>
      </c>
      <c r="T11" s="11">
        <f>VLOOKUP($F11,Rates[],3,FALSE())</f>
        <v>0.11899999999999999</v>
      </c>
      <c r="U11" s="11">
        <f>VLOOKUP($F11,Rates[],4,FALSE())</f>
        <v>0.17599999999999999</v>
      </c>
      <c r="V11" s="11">
        <f>VLOOKUP($F11,Rates[],5,FALSE())</f>
        <v>8.5000000000000006E-2</v>
      </c>
      <c r="W11" s="11">
        <f>VLOOKUP($F11,Rates[],6,FALSE())</f>
        <v>0.11799999999999999</v>
      </c>
      <c r="X11" s="6"/>
      <c r="Y11" s="12">
        <f>Table2[[#This Row],[Off-Peak]]*Table2[[#This Row],[R-OnP]]+Table2[[#This Row],[Mid-Peak]]*Table2[[#This Row],[R-MP]]+Table2[[#This Row],[On-Peak]]*Table2[[#This Row],[R-OffP]]</f>
        <v>70.183270000000007</v>
      </c>
      <c r="Z11" s="12">
        <f>Table2[[#This Row],[First]]*Table2[[#This Row],[R-F]]+Table2[[#This Row],[Above]]*Table2[[#This Row],[R-A]]</f>
        <v>58.03901068443696</v>
      </c>
      <c r="AA11" s="13"/>
      <c r="AB11" s="12">
        <f>Table2[[#This Row],[TOD]]-Table2[[#This Row],[Tiered]]</f>
        <v>12.144259315563048</v>
      </c>
    </row>
    <row r="12" spans="2:28" x14ac:dyDescent="0.3">
      <c r="B12" s="3" t="s">
        <v>22</v>
      </c>
      <c r="C12" s="3"/>
      <c r="D12" s="3"/>
      <c r="E12" s="3"/>
      <c r="F12" s="3"/>
      <c r="G12" s="5"/>
      <c r="K12" s="15"/>
      <c r="L12" s="15"/>
      <c r="R12" s="15"/>
      <c r="S12" s="16"/>
      <c r="T12" s="16"/>
      <c r="U12" s="16"/>
      <c r="V12" s="16"/>
      <c r="W12" s="16"/>
      <c r="X12" s="15"/>
      <c r="AA12" s="13"/>
      <c r="AB12" s="12">
        <f>SUBTOTAL(109,Table2[Savings])</f>
        <v>46.118292717491578</v>
      </c>
    </row>
    <row r="13" spans="2:28" x14ac:dyDescent="0.3">
      <c r="F13" s="43"/>
      <c r="G13" s="44"/>
      <c r="H13" s="44"/>
      <c r="I13" s="44"/>
      <c r="J13" s="44"/>
    </row>
    <row r="15" spans="2:28" x14ac:dyDescent="0.3">
      <c r="I15" s="17"/>
    </row>
  </sheetData>
  <phoneticPr fontId="4" type="noConversion"/>
  <dataValidations count="2">
    <dataValidation type="list" allowBlank="1" showInputMessage="1" showErrorMessage="1" sqref="C4:C12" xr:uid="{13F86CD5-9D9A-4262-B6D9-CA3FAF42C0D8}">
      <formula1>"a,b"</formula1>
    </dataValidation>
    <dataValidation type="list" allowBlank="1" showInputMessage="1" showErrorMessage="1" sqref="F4:G12" xr:uid="{9DD9A9C0-29FE-4140-BADA-715D18DA5C4B}">
      <formula1>RateGroups</formula1>
    </dataValidation>
  </dataValidations>
  <pageMargins left="0.7" right="0.7" top="0.75" bottom="0.75" header="0.3" footer="0.3"/>
  <pageSetup orientation="portrait" horizontalDpi="300" verticalDpi="3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DDB5-85BD-476B-B5BF-43BD7900AAB5}">
  <dimension ref="B1:R184"/>
  <sheetViews>
    <sheetView showGridLines="0" workbookViewId="0">
      <pane ySplit="3" topLeftCell="A4" activePane="bottomLeft" state="frozen"/>
      <selection pane="bottomLeft" activeCell="B4" sqref="B4"/>
    </sheetView>
  </sheetViews>
  <sheetFormatPr defaultColWidth="8.88671875" defaultRowHeight="14.4" x14ac:dyDescent="0.3"/>
  <cols>
    <col min="1" max="1" width="0.44140625" style="1" customWidth="1"/>
    <col min="2" max="2" width="22.21875" style="1" bestFit="1" customWidth="1"/>
    <col min="3" max="7" width="10.77734375" style="1" customWidth="1"/>
    <col min="8" max="8" width="2.6640625" style="1" customWidth="1"/>
    <col min="9" max="10" width="8.88671875" style="1" customWidth="1"/>
    <col min="11" max="11" width="2.6640625" style="1" customWidth="1"/>
    <col min="12" max="13" width="8.88671875" style="1" customWidth="1"/>
    <col min="14" max="14" width="2.6640625" style="1" customWidth="1"/>
    <col min="15" max="15" width="11.21875" style="1" customWidth="1"/>
    <col min="16" max="16" width="2.6640625" style="1" customWidth="1"/>
    <col min="17" max="17" width="14.88671875" style="1" bestFit="1" customWidth="1"/>
    <col min="18" max="18" width="10.33203125" style="1" bestFit="1" customWidth="1"/>
    <col min="19" max="16384" width="8.88671875" style="1"/>
  </cols>
  <sheetData>
    <row r="1" spans="2:18" ht="2.5499999999999998" customHeight="1" x14ac:dyDescent="0.3"/>
    <row r="2" spans="2:18" x14ac:dyDescent="0.3">
      <c r="B2" s="4" t="s">
        <v>246</v>
      </c>
      <c r="C2" s="4"/>
      <c r="D2" s="4"/>
      <c r="E2" s="4"/>
      <c r="F2" s="4"/>
      <c r="G2" s="4"/>
      <c r="I2" s="4" t="s">
        <v>60</v>
      </c>
      <c r="J2" s="4"/>
      <c r="L2" s="4" t="s">
        <v>61</v>
      </c>
      <c r="M2" s="4"/>
      <c r="O2" s="4" t="s">
        <v>244</v>
      </c>
      <c r="Q2" s="4" t="s">
        <v>250</v>
      </c>
      <c r="R2" s="4"/>
    </row>
    <row r="3" spans="2:18" x14ac:dyDescent="0.3">
      <c r="B3" s="3" t="s">
        <v>4</v>
      </c>
      <c r="C3" s="3" t="s">
        <v>0</v>
      </c>
      <c r="D3" s="3" t="s">
        <v>1</v>
      </c>
      <c r="E3" s="3" t="s">
        <v>2</v>
      </c>
      <c r="F3" s="3" t="s">
        <v>5</v>
      </c>
      <c r="G3" s="3" t="s">
        <v>6</v>
      </c>
      <c r="I3" s="22" t="s">
        <v>25</v>
      </c>
      <c r="J3" s="23" t="s">
        <v>56</v>
      </c>
      <c r="L3" s="22" t="s">
        <v>25</v>
      </c>
      <c r="M3" s="23" t="s">
        <v>56</v>
      </c>
      <c r="O3" s="38" t="s">
        <v>245</v>
      </c>
      <c r="P3" s="38"/>
      <c r="Q3" s="3" t="s">
        <v>251</v>
      </c>
      <c r="R3" s="3" t="s">
        <v>26</v>
      </c>
    </row>
    <row r="4" spans="2:18" x14ac:dyDescent="0.3">
      <c r="B4" s="1" t="s">
        <v>714</v>
      </c>
      <c r="C4" s="2">
        <v>0.12800181241504305</v>
      </c>
      <c r="D4" s="2">
        <v>0.12801279576416083</v>
      </c>
      <c r="E4" s="2">
        <v>0.12800341032398077</v>
      </c>
      <c r="F4" s="2">
        <v>0.12800341032398077</v>
      </c>
      <c r="G4" s="2">
        <v>0.12800341032398077</v>
      </c>
      <c r="I4" s="20" t="s">
        <v>55</v>
      </c>
      <c r="J4" s="21" t="s">
        <v>29</v>
      </c>
      <c r="L4" s="20" t="s">
        <v>55</v>
      </c>
      <c r="M4" s="21" t="s">
        <v>29</v>
      </c>
      <c r="O4" s="37" t="s">
        <v>62</v>
      </c>
      <c r="P4" s="37"/>
      <c r="Q4" s="1" t="s">
        <v>704</v>
      </c>
      <c r="R4" s="45">
        <v>44116</v>
      </c>
    </row>
    <row r="5" spans="2:18" x14ac:dyDescent="0.3">
      <c r="B5" s="1" t="s">
        <v>715</v>
      </c>
      <c r="C5" s="2">
        <v>0.105</v>
      </c>
      <c r="D5" s="2">
        <v>0.15</v>
      </c>
      <c r="E5" s="2">
        <v>0.217</v>
      </c>
      <c r="F5" s="2">
        <v>0.126</v>
      </c>
      <c r="G5" s="2">
        <v>0.14599999999999999</v>
      </c>
      <c r="I5" s="20" t="s">
        <v>54</v>
      </c>
      <c r="J5" s="21" t="s">
        <v>29</v>
      </c>
      <c r="L5" s="20" t="s">
        <v>54</v>
      </c>
      <c r="M5" s="21" t="s">
        <v>29</v>
      </c>
      <c r="O5" s="37" t="s">
        <v>64</v>
      </c>
      <c r="P5" s="37"/>
      <c r="Q5" s="1" t="s">
        <v>696</v>
      </c>
      <c r="R5" s="45">
        <v>44197</v>
      </c>
    </row>
    <row r="6" spans="2:18" x14ac:dyDescent="0.3">
      <c r="B6" s="45" t="s">
        <v>716</v>
      </c>
      <c r="C6" s="2">
        <v>8.5000000000000006E-2</v>
      </c>
      <c r="D6" s="2">
        <v>8.5000000000000006E-2</v>
      </c>
      <c r="E6" s="2">
        <v>8.5000000000000006E-2</v>
      </c>
      <c r="F6" s="2">
        <v>8.5000000000000006E-2</v>
      </c>
      <c r="G6" s="2">
        <v>8.5000000000000006E-2</v>
      </c>
      <c r="I6" s="20" t="s">
        <v>53</v>
      </c>
      <c r="J6" s="21" t="s">
        <v>29</v>
      </c>
      <c r="L6" s="20" t="s">
        <v>53</v>
      </c>
      <c r="M6" s="21" t="s">
        <v>29</v>
      </c>
      <c r="O6" s="37" t="s">
        <v>65</v>
      </c>
      <c r="P6" s="37"/>
      <c r="Q6" s="1" t="s">
        <v>697</v>
      </c>
      <c r="R6" s="45">
        <v>44242</v>
      </c>
    </row>
    <row r="7" spans="2:18" x14ac:dyDescent="0.3">
      <c r="B7" s="1" t="s">
        <v>713</v>
      </c>
      <c r="C7" s="2">
        <v>8.5000000000000006E-2</v>
      </c>
      <c r="D7" s="2">
        <v>0.11899999999999999</v>
      </c>
      <c r="E7" s="2">
        <v>0.17599999999999999</v>
      </c>
      <c r="F7" s="2">
        <v>8.5000000000000006E-2</v>
      </c>
      <c r="G7" s="2">
        <v>0.11799999999999999</v>
      </c>
      <c r="I7" s="20" t="s">
        <v>52</v>
      </c>
      <c r="J7" s="21" t="s">
        <v>29</v>
      </c>
      <c r="L7" s="20" t="s">
        <v>52</v>
      </c>
      <c r="M7" s="21" t="s">
        <v>29</v>
      </c>
      <c r="O7" s="37" t="s">
        <v>66</v>
      </c>
      <c r="P7" s="37"/>
      <c r="Q7" s="1" t="s">
        <v>698</v>
      </c>
      <c r="R7" s="45">
        <v>44340</v>
      </c>
    </row>
    <row r="8" spans="2:18" x14ac:dyDescent="0.3">
      <c r="C8" s="2"/>
      <c r="D8" s="2"/>
      <c r="E8" s="2"/>
      <c r="F8" s="2"/>
      <c r="G8" s="2"/>
      <c r="I8" s="20" t="s">
        <v>51</v>
      </c>
      <c r="J8" s="21" t="s">
        <v>29</v>
      </c>
      <c r="L8" s="20" t="s">
        <v>51</v>
      </c>
      <c r="M8" s="21" t="s">
        <v>29</v>
      </c>
      <c r="O8" s="37" t="s">
        <v>67</v>
      </c>
      <c r="P8" s="37"/>
      <c r="Q8" s="1" t="s">
        <v>699</v>
      </c>
      <c r="R8" s="45">
        <v>44378</v>
      </c>
    </row>
    <row r="9" spans="2:18" x14ac:dyDescent="0.3">
      <c r="I9" s="20" t="s">
        <v>50</v>
      </c>
      <c r="J9" s="21" t="s">
        <v>29</v>
      </c>
      <c r="L9" s="20" t="s">
        <v>50</v>
      </c>
      <c r="M9" s="21" t="s">
        <v>29</v>
      </c>
      <c r="O9" s="37" t="s">
        <v>68</v>
      </c>
      <c r="P9" s="37"/>
      <c r="Q9" s="1" t="s">
        <v>700</v>
      </c>
      <c r="R9" s="45">
        <v>44410</v>
      </c>
    </row>
    <row r="10" spans="2:18" x14ac:dyDescent="0.3">
      <c r="I10" s="20" t="s">
        <v>49</v>
      </c>
      <c r="J10" s="21" t="s">
        <v>29</v>
      </c>
      <c r="L10" s="20" t="s">
        <v>49</v>
      </c>
      <c r="M10" s="21" t="s">
        <v>29</v>
      </c>
      <c r="O10" s="37" t="s">
        <v>69</v>
      </c>
      <c r="P10" s="37"/>
      <c r="Q10" s="1" t="s">
        <v>701</v>
      </c>
      <c r="R10" s="45">
        <v>44445</v>
      </c>
    </row>
    <row r="11" spans="2:18" x14ac:dyDescent="0.3">
      <c r="I11" s="20" t="s">
        <v>48</v>
      </c>
      <c r="J11" s="21" t="s">
        <v>34</v>
      </c>
      <c r="L11" s="20" t="s">
        <v>48</v>
      </c>
      <c r="M11" s="21" t="s">
        <v>37</v>
      </c>
      <c r="O11" s="37" t="s">
        <v>70</v>
      </c>
      <c r="P11" s="37"/>
      <c r="Q11" s="1" t="s">
        <v>252</v>
      </c>
      <c r="R11" s="45">
        <v>44480</v>
      </c>
    </row>
    <row r="12" spans="2:18" x14ac:dyDescent="0.3">
      <c r="I12" s="20" t="s">
        <v>47</v>
      </c>
      <c r="J12" s="21" t="s">
        <v>34</v>
      </c>
      <c r="L12" s="20" t="s">
        <v>47</v>
      </c>
      <c r="M12" s="21" t="s">
        <v>37</v>
      </c>
      <c r="O12" s="37" t="s">
        <v>71</v>
      </c>
      <c r="P12" s="37"/>
      <c r="Q12" s="1" t="s">
        <v>702</v>
      </c>
      <c r="R12" s="45">
        <v>44557</v>
      </c>
    </row>
    <row r="13" spans="2:18" x14ac:dyDescent="0.3">
      <c r="I13" s="20" t="s">
        <v>46</v>
      </c>
      <c r="J13" s="21" t="s">
        <v>34</v>
      </c>
      <c r="L13" s="20" t="s">
        <v>46</v>
      </c>
      <c r="M13" s="21" t="s">
        <v>37</v>
      </c>
      <c r="O13" s="37" t="s">
        <v>72</v>
      </c>
      <c r="P13" s="37"/>
      <c r="Q13" s="1" t="s">
        <v>703</v>
      </c>
      <c r="R13" s="45">
        <v>44558</v>
      </c>
    </row>
    <row r="14" spans="2:18" x14ac:dyDescent="0.3">
      <c r="I14" s="20" t="s">
        <v>45</v>
      </c>
      <c r="J14" s="21" t="s">
        <v>34</v>
      </c>
      <c r="L14" s="20" t="s">
        <v>45</v>
      </c>
      <c r="M14" s="21" t="s">
        <v>37</v>
      </c>
      <c r="O14" s="37" t="s">
        <v>73</v>
      </c>
      <c r="P14" s="37"/>
    </row>
    <row r="15" spans="2:18" x14ac:dyDescent="0.3">
      <c r="I15" s="20" t="s">
        <v>44</v>
      </c>
      <c r="J15" s="21" t="s">
        <v>37</v>
      </c>
      <c r="L15" s="20" t="s">
        <v>44</v>
      </c>
      <c r="M15" s="21" t="s">
        <v>34</v>
      </c>
      <c r="O15" s="37" t="s">
        <v>74</v>
      </c>
      <c r="P15" s="37"/>
    </row>
    <row r="16" spans="2:18" x14ac:dyDescent="0.3">
      <c r="I16" s="20" t="s">
        <v>43</v>
      </c>
      <c r="J16" s="21" t="s">
        <v>37</v>
      </c>
      <c r="L16" s="20" t="s">
        <v>43</v>
      </c>
      <c r="M16" s="21" t="s">
        <v>34</v>
      </c>
      <c r="O16" s="37" t="s">
        <v>75</v>
      </c>
      <c r="P16" s="37"/>
    </row>
    <row r="17" spans="9:16" x14ac:dyDescent="0.3">
      <c r="I17" s="20" t="s">
        <v>42</v>
      </c>
      <c r="J17" s="21" t="s">
        <v>37</v>
      </c>
      <c r="L17" s="20" t="s">
        <v>42</v>
      </c>
      <c r="M17" s="21" t="s">
        <v>34</v>
      </c>
      <c r="O17" s="37" t="s">
        <v>76</v>
      </c>
      <c r="P17" s="37"/>
    </row>
    <row r="18" spans="9:16" x14ac:dyDescent="0.3">
      <c r="I18" s="20" t="s">
        <v>41</v>
      </c>
      <c r="J18" s="21" t="s">
        <v>37</v>
      </c>
      <c r="L18" s="20" t="s">
        <v>41</v>
      </c>
      <c r="M18" s="21" t="s">
        <v>34</v>
      </c>
      <c r="O18" s="37" t="s">
        <v>77</v>
      </c>
      <c r="P18" s="37"/>
    </row>
    <row r="19" spans="9:16" x14ac:dyDescent="0.3">
      <c r="I19" s="20" t="s">
        <v>40</v>
      </c>
      <c r="J19" s="21" t="s">
        <v>37</v>
      </c>
      <c r="L19" s="20" t="s">
        <v>40</v>
      </c>
      <c r="M19" s="21" t="s">
        <v>34</v>
      </c>
      <c r="O19" s="37" t="s">
        <v>78</v>
      </c>
      <c r="P19" s="37"/>
    </row>
    <row r="20" spans="9:16" x14ac:dyDescent="0.3">
      <c r="I20" s="20" t="s">
        <v>39</v>
      </c>
      <c r="J20" s="21" t="s">
        <v>37</v>
      </c>
      <c r="L20" s="20" t="s">
        <v>39</v>
      </c>
      <c r="M20" s="21" t="s">
        <v>34</v>
      </c>
      <c r="O20" s="37" t="s">
        <v>79</v>
      </c>
      <c r="P20" s="37"/>
    </row>
    <row r="21" spans="9:16" x14ac:dyDescent="0.3">
      <c r="I21" s="20" t="s">
        <v>38</v>
      </c>
      <c r="J21" s="21" t="s">
        <v>34</v>
      </c>
      <c r="L21" s="20" t="s">
        <v>38</v>
      </c>
      <c r="M21" s="21" t="s">
        <v>37</v>
      </c>
      <c r="O21" s="37" t="s">
        <v>80</v>
      </c>
      <c r="P21" s="37"/>
    </row>
    <row r="22" spans="9:16" x14ac:dyDescent="0.3">
      <c r="I22" s="20" t="s">
        <v>36</v>
      </c>
      <c r="J22" s="21" t="s">
        <v>34</v>
      </c>
      <c r="L22" s="20" t="s">
        <v>36</v>
      </c>
      <c r="M22" s="21" t="s">
        <v>37</v>
      </c>
      <c r="O22" s="37" t="s">
        <v>81</v>
      </c>
      <c r="P22" s="37"/>
    </row>
    <row r="23" spans="9:16" x14ac:dyDescent="0.3">
      <c r="I23" s="20" t="s">
        <v>35</v>
      </c>
      <c r="J23" s="21" t="s">
        <v>29</v>
      </c>
      <c r="L23" s="20" t="s">
        <v>35</v>
      </c>
      <c r="M23" s="21" t="s">
        <v>29</v>
      </c>
      <c r="O23" s="37" t="s">
        <v>82</v>
      </c>
      <c r="P23" s="37"/>
    </row>
    <row r="24" spans="9:16" x14ac:dyDescent="0.3">
      <c r="I24" s="20" t="s">
        <v>33</v>
      </c>
      <c r="J24" s="21" t="s">
        <v>29</v>
      </c>
      <c r="L24" s="20" t="s">
        <v>33</v>
      </c>
      <c r="M24" s="21" t="s">
        <v>29</v>
      </c>
      <c r="O24" s="37" t="s">
        <v>83</v>
      </c>
      <c r="P24" s="37"/>
    </row>
    <row r="25" spans="9:16" x14ac:dyDescent="0.3">
      <c r="I25" s="20" t="s">
        <v>32</v>
      </c>
      <c r="J25" s="21" t="s">
        <v>29</v>
      </c>
      <c r="L25" s="20" t="s">
        <v>32</v>
      </c>
      <c r="M25" s="21" t="s">
        <v>29</v>
      </c>
      <c r="O25" s="37" t="s">
        <v>84</v>
      </c>
      <c r="P25" s="37"/>
    </row>
    <row r="26" spans="9:16" x14ac:dyDescent="0.3">
      <c r="I26" s="20" t="s">
        <v>31</v>
      </c>
      <c r="J26" s="21" t="s">
        <v>29</v>
      </c>
      <c r="L26" s="20" t="s">
        <v>31</v>
      </c>
      <c r="M26" s="21" t="s">
        <v>29</v>
      </c>
      <c r="O26" s="37" t="s">
        <v>85</v>
      </c>
      <c r="P26" s="37"/>
    </row>
    <row r="27" spans="9:16" x14ac:dyDescent="0.3">
      <c r="I27" s="24" t="s">
        <v>30</v>
      </c>
      <c r="J27" s="25" t="s">
        <v>29</v>
      </c>
      <c r="L27" s="24" t="s">
        <v>30</v>
      </c>
      <c r="M27" s="25" t="s">
        <v>29</v>
      </c>
      <c r="O27" s="37" t="s">
        <v>86</v>
      </c>
      <c r="P27" s="37"/>
    </row>
    <row r="28" spans="9:16" x14ac:dyDescent="0.3">
      <c r="O28" s="37" t="s">
        <v>87</v>
      </c>
      <c r="P28" s="37"/>
    </row>
    <row r="29" spans="9:16" x14ac:dyDescent="0.3">
      <c r="O29" s="37" t="s">
        <v>88</v>
      </c>
      <c r="P29" s="37"/>
    </row>
    <row r="30" spans="9:16" x14ac:dyDescent="0.3">
      <c r="O30" s="37" t="s">
        <v>89</v>
      </c>
      <c r="P30" s="37"/>
    </row>
    <row r="31" spans="9:16" x14ac:dyDescent="0.3">
      <c r="O31" s="37" t="s">
        <v>90</v>
      </c>
      <c r="P31" s="37"/>
    </row>
    <row r="32" spans="9:16" x14ac:dyDescent="0.3">
      <c r="O32" s="37" t="s">
        <v>91</v>
      </c>
      <c r="P32" s="37"/>
    </row>
    <row r="33" spans="15:16" x14ac:dyDescent="0.3">
      <c r="O33" s="37" t="s">
        <v>92</v>
      </c>
      <c r="P33" s="37"/>
    </row>
    <row r="34" spans="15:16" x14ac:dyDescent="0.3">
      <c r="O34" s="37" t="s">
        <v>93</v>
      </c>
      <c r="P34" s="37"/>
    </row>
    <row r="35" spans="15:16" x14ac:dyDescent="0.3">
      <c r="O35" s="37" t="s">
        <v>94</v>
      </c>
      <c r="P35" s="37"/>
    </row>
    <row r="36" spans="15:16" x14ac:dyDescent="0.3">
      <c r="O36" s="37" t="s">
        <v>95</v>
      </c>
      <c r="P36" s="37"/>
    </row>
    <row r="37" spans="15:16" x14ac:dyDescent="0.3">
      <c r="O37" s="37" t="s">
        <v>96</v>
      </c>
      <c r="P37" s="37"/>
    </row>
    <row r="38" spans="15:16" x14ac:dyDescent="0.3">
      <c r="O38" s="37" t="s">
        <v>97</v>
      </c>
      <c r="P38" s="37"/>
    </row>
    <row r="39" spans="15:16" x14ac:dyDescent="0.3">
      <c r="O39" s="37" t="s">
        <v>98</v>
      </c>
      <c r="P39" s="37"/>
    </row>
    <row r="40" spans="15:16" x14ac:dyDescent="0.3">
      <c r="O40" s="37" t="s">
        <v>99</v>
      </c>
      <c r="P40" s="37"/>
    </row>
    <row r="41" spans="15:16" x14ac:dyDescent="0.3">
      <c r="O41" s="37" t="s">
        <v>100</v>
      </c>
      <c r="P41" s="37"/>
    </row>
    <row r="42" spans="15:16" x14ac:dyDescent="0.3">
      <c r="O42" s="37" t="s">
        <v>101</v>
      </c>
      <c r="P42" s="37"/>
    </row>
    <row r="43" spans="15:16" x14ac:dyDescent="0.3">
      <c r="O43" s="37" t="s">
        <v>102</v>
      </c>
      <c r="P43" s="37"/>
    </row>
    <row r="44" spans="15:16" x14ac:dyDescent="0.3">
      <c r="O44" s="37" t="s">
        <v>103</v>
      </c>
      <c r="P44" s="37"/>
    </row>
    <row r="45" spans="15:16" x14ac:dyDescent="0.3">
      <c r="O45" s="37" t="s">
        <v>104</v>
      </c>
      <c r="P45" s="37"/>
    </row>
    <row r="46" spans="15:16" x14ac:dyDescent="0.3">
      <c r="O46" s="37" t="s">
        <v>105</v>
      </c>
      <c r="P46" s="37"/>
    </row>
    <row r="47" spans="15:16" x14ac:dyDescent="0.3">
      <c r="O47" s="37" t="s">
        <v>106</v>
      </c>
      <c r="P47" s="37"/>
    </row>
    <row r="48" spans="15:16" x14ac:dyDescent="0.3">
      <c r="O48" s="37" t="s">
        <v>107</v>
      </c>
      <c r="P48" s="37"/>
    </row>
    <row r="49" spans="15:16" x14ac:dyDescent="0.3">
      <c r="O49" s="37" t="s">
        <v>108</v>
      </c>
      <c r="P49" s="37"/>
    </row>
    <row r="50" spans="15:16" x14ac:dyDescent="0.3">
      <c r="O50" s="37" t="s">
        <v>109</v>
      </c>
      <c r="P50" s="37"/>
    </row>
    <row r="51" spans="15:16" x14ac:dyDescent="0.3">
      <c r="O51" s="37" t="s">
        <v>110</v>
      </c>
      <c r="P51" s="37"/>
    </row>
    <row r="52" spans="15:16" x14ac:dyDescent="0.3">
      <c r="O52" s="37" t="s">
        <v>111</v>
      </c>
      <c r="P52" s="37"/>
    </row>
    <row r="53" spans="15:16" x14ac:dyDescent="0.3">
      <c r="O53" s="37" t="s">
        <v>112</v>
      </c>
      <c r="P53" s="37"/>
    </row>
    <row r="54" spans="15:16" x14ac:dyDescent="0.3">
      <c r="O54" s="37" t="s">
        <v>113</v>
      </c>
      <c r="P54" s="37"/>
    </row>
    <row r="55" spans="15:16" x14ac:dyDescent="0.3">
      <c r="O55" s="37" t="s">
        <v>114</v>
      </c>
      <c r="P55" s="37"/>
    </row>
    <row r="56" spans="15:16" x14ac:dyDescent="0.3">
      <c r="O56" s="37" t="s">
        <v>115</v>
      </c>
      <c r="P56" s="37"/>
    </row>
    <row r="57" spans="15:16" x14ac:dyDescent="0.3">
      <c r="O57" s="37" t="s">
        <v>116</v>
      </c>
      <c r="P57" s="37"/>
    </row>
    <row r="58" spans="15:16" x14ac:dyDescent="0.3">
      <c r="O58" s="37" t="s">
        <v>117</v>
      </c>
      <c r="P58" s="37"/>
    </row>
    <row r="59" spans="15:16" x14ac:dyDescent="0.3">
      <c r="O59" s="37" t="s">
        <v>118</v>
      </c>
      <c r="P59" s="37"/>
    </row>
    <row r="60" spans="15:16" x14ac:dyDescent="0.3">
      <c r="O60" s="37" t="s">
        <v>119</v>
      </c>
      <c r="P60" s="37"/>
    </row>
    <row r="61" spans="15:16" x14ac:dyDescent="0.3">
      <c r="O61" s="37" t="s">
        <v>120</v>
      </c>
      <c r="P61" s="37"/>
    </row>
    <row r="62" spans="15:16" x14ac:dyDescent="0.3">
      <c r="O62" s="37" t="s">
        <v>121</v>
      </c>
      <c r="P62" s="37"/>
    </row>
    <row r="63" spans="15:16" x14ac:dyDescent="0.3">
      <c r="O63" s="37" t="s">
        <v>122</v>
      </c>
      <c r="P63" s="37"/>
    </row>
    <row r="64" spans="15:16" x14ac:dyDescent="0.3">
      <c r="O64" s="37" t="s">
        <v>123</v>
      </c>
      <c r="P64" s="37"/>
    </row>
    <row r="65" spans="15:16" x14ac:dyDescent="0.3">
      <c r="O65" s="37" t="s">
        <v>124</v>
      </c>
      <c r="P65" s="37"/>
    </row>
    <row r="66" spans="15:16" x14ac:dyDescent="0.3">
      <c r="O66" s="37" t="s">
        <v>125</v>
      </c>
      <c r="P66" s="37"/>
    </row>
    <row r="67" spans="15:16" x14ac:dyDescent="0.3">
      <c r="O67" s="37" t="s">
        <v>126</v>
      </c>
      <c r="P67" s="37"/>
    </row>
    <row r="68" spans="15:16" x14ac:dyDescent="0.3">
      <c r="O68" s="37" t="s">
        <v>127</v>
      </c>
      <c r="P68" s="37"/>
    </row>
    <row r="69" spans="15:16" x14ac:dyDescent="0.3">
      <c r="O69" s="37" t="s">
        <v>128</v>
      </c>
      <c r="P69" s="37"/>
    </row>
    <row r="70" spans="15:16" x14ac:dyDescent="0.3">
      <c r="O70" s="37" t="s">
        <v>129</v>
      </c>
      <c r="P70" s="37"/>
    </row>
    <row r="71" spans="15:16" x14ac:dyDescent="0.3">
      <c r="O71" s="37" t="s">
        <v>130</v>
      </c>
      <c r="P71" s="37"/>
    </row>
    <row r="72" spans="15:16" x14ac:dyDescent="0.3">
      <c r="O72" s="37" t="s">
        <v>131</v>
      </c>
      <c r="P72" s="37"/>
    </row>
    <row r="73" spans="15:16" x14ac:dyDescent="0.3">
      <c r="O73" s="37" t="s">
        <v>132</v>
      </c>
      <c r="P73" s="37"/>
    </row>
    <row r="74" spans="15:16" x14ac:dyDescent="0.3">
      <c r="O74" s="37" t="s">
        <v>133</v>
      </c>
      <c r="P74" s="37"/>
    </row>
    <row r="75" spans="15:16" x14ac:dyDescent="0.3">
      <c r="O75" s="37" t="s">
        <v>134</v>
      </c>
      <c r="P75" s="37"/>
    </row>
    <row r="76" spans="15:16" x14ac:dyDescent="0.3">
      <c r="O76" s="37" t="s">
        <v>135</v>
      </c>
      <c r="P76" s="37"/>
    </row>
    <row r="77" spans="15:16" x14ac:dyDescent="0.3">
      <c r="O77" s="37" t="s">
        <v>136</v>
      </c>
      <c r="P77" s="37"/>
    </row>
    <row r="78" spans="15:16" x14ac:dyDescent="0.3">
      <c r="O78" s="37" t="s">
        <v>137</v>
      </c>
      <c r="P78" s="37"/>
    </row>
    <row r="79" spans="15:16" x14ac:dyDescent="0.3">
      <c r="O79" s="37" t="s">
        <v>138</v>
      </c>
      <c r="P79" s="37"/>
    </row>
    <row r="80" spans="15:16" x14ac:dyDescent="0.3">
      <c r="O80" s="37" t="s">
        <v>139</v>
      </c>
      <c r="P80" s="37"/>
    </row>
    <row r="81" spans="15:16" x14ac:dyDescent="0.3">
      <c r="O81" s="37" t="s">
        <v>140</v>
      </c>
      <c r="P81" s="37"/>
    </row>
    <row r="82" spans="15:16" x14ac:dyDescent="0.3">
      <c r="O82" s="37" t="s">
        <v>141</v>
      </c>
      <c r="P82" s="37"/>
    </row>
    <row r="83" spans="15:16" x14ac:dyDescent="0.3">
      <c r="O83" s="37" t="s">
        <v>142</v>
      </c>
      <c r="P83" s="37"/>
    </row>
    <row r="84" spans="15:16" x14ac:dyDescent="0.3">
      <c r="O84" s="37" t="s">
        <v>143</v>
      </c>
      <c r="P84" s="37"/>
    </row>
    <row r="85" spans="15:16" x14ac:dyDescent="0.3">
      <c r="O85" s="37" t="s">
        <v>144</v>
      </c>
      <c r="P85" s="37"/>
    </row>
    <row r="86" spans="15:16" x14ac:dyDescent="0.3">
      <c r="O86" s="37" t="s">
        <v>145</v>
      </c>
      <c r="P86" s="37"/>
    </row>
    <row r="87" spans="15:16" x14ac:dyDescent="0.3">
      <c r="O87" s="37" t="s">
        <v>146</v>
      </c>
      <c r="P87" s="37"/>
    </row>
    <row r="88" spans="15:16" x14ac:dyDescent="0.3">
      <c r="O88" s="37" t="s">
        <v>147</v>
      </c>
      <c r="P88" s="37"/>
    </row>
    <row r="89" spans="15:16" x14ac:dyDescent="0.3">
      <c r="O89" s="37" t="s">
        <v>148</v>
      </c>
      <c r="P89" s="37"/>
    </row>
    <row r="90" spans="15:16" x14ac:dyDescent="0.3">
      <c r="O90" s="37" t="s">
        <v>149</v>
      </c>
      <c r="P90" s="37"/>
    </row>
    <row r="91" spans="15:16" x14ac:dyDescent="0.3">
      <c r="O91" s="37" t="s">
        <v>150</v>
      </c>
      <c r="P91" s="37"/>
    </row>
    <row r="92" spans="15:16" x14ac:dyDescent="0.3">
      <c r="O92" s="37" t="s">
        <v>151</v>
      </c>
      <c r="P92" s="37"/>
    </row>
    <row r="93" spans="15:16" x14ac:dyDescent="0.3">
      <c r="O93" s="37" t="s">
        <v>152</v>
      </c>
      <c r="P93" s="37"/>
    </row>
    <row r="94" spans="15:16" x14ac:dyDescent="0.3">
      <c r="O94" s="37" t="s">
        <v>153</v>
      </c>
      <c r="P94" s="37"/>
    </row>
    <row r="95" spans="15:16" x14ac:dyDescent="0.3">
      <c r="O95" s="37" t="s">
        <v>154</v>
      </c>
      <c r="P95" s="37"/>
    </row>
    <row r="96" spans="15:16" x14ac:dyDescent="0.3">
      <c r="O96" s="37" t="s">
        <v>155</v>
      </c>
      <c r="P96" s="37"/>
    </row>
    <row r="97" spans="15:16" x14ac:dyDescent="0.3">
      <c r="O97" s="37" t="s">
        <v>156</v>
      </c>
      <c r="P97" s="37"/>
    </row>
    <row r="98" spans="15:16" x14ac:dyDescent="0.3">
      <c r="O98" s="37" t="s">
        <v>157</v>
      </c>
      <c r="P98" s="37"/>
    </row>
    <row r="99" spans="15:16" x14ac:dyDescent="0.3">
      <c r="O99" s="37" t="s">
        <v>158</v>
      </c>
      <c r="P99" s="37"/>
    </row>
    <row r="100" spans="15:16" x14ac:dyDescent="0.3">
      <c r="O100" s="37" t="s">
        <v>159</v>
      </c>
      <c r="P100" s="37"/>
    </row>
    <row r="101" spans="15:16" x14ac:dyDescent="0.3">
      <c r="O101" s="37" t="s">
        <v>160</v>
      </c>
      <c r="P101" s="37"/>
    </row>
    <row r="102" spans="15:16" x14ac:dyDescent="0.3">
      <c r="O102" s="37" t="s">
        <v>161</v>
      </c>
      <c r="P102" s="37"/>
    </row>
    <row r="103" spans="15:16" x14ac:dyDescent="0.3">
      <c r="O103" s="37" t="s">
        <v>162</v>
      </c>
      <c r="P103" s="37"/>
    </row>
    <row r="104" spans="15:16" x14ac:dyDescent="0.3">
      <c r="O104" s="37" t="s">
        <v>163</v>
      </c>
      <c r="P104" s="37"/>
    </row>
    <row r="105" spans="15:16" x14ac:dyDescent="0.3">
      <c r="O105" s="37" t="s">
        <v>164</v>
      </c>
      <c r="P105" s="37"/>
    </row>
    <row r="106" spans="15:16" x14ac:dyDescent="0.3">
      <c r="O106" s="37" t="s">
        <v>165</v>
      </c>
      <c r="P106" s="37"/>
    </row>
    <row r="107" spans="15:16" x14ac:dyDescent="0.3">
      <c r="O107" s="37" t="s">
        <v>166</v>
      </c>
      <c r="P107" s="37"/>
    </row>
    <row r="108" spans="15:16" x14ac:dyDescent="0.3">
      <c r="O108" s="37" t="s">
        <v>167</v>
      </c>
      <c r="P108" s="37"/>
    </row>
    <row r="109" spans="15:16" x14ac:dyDescent="0.3">
      <c r="O109" s="37" t="s">
        <v>168</v>
      </c>
      <c r="P109" s="37"/>
    </row>
    <row r="110" spans="15:16" x14ac:dyDescent="0.3">
      <c r="O110" s="37" t="s">
        <v>169</v>
      </c>
      <c r="P110" s="37"/>
    </row>
    <row r="111" spans="15:16" x14ac:dyDescent="0.3">
      <c r="O111" s="37" t="s">
        <v>170</v>
      </c>
      <c r="P111" s="37"/>
    </row>
    <row r="112" spans="15:16" x14ac:dyDescent="0.3">
      <c r="O112" s="37" t="s">
        <v>171</v>
      </c>
      <c r="P112" s="37"/>
    </row>
    <row r="113" spans="15:16" x14ac:dyDescent="0.3">
      <c r="O113" s="37" t="s">
        <v>172</v>
      </c>
      <c r="P113" s="37"/>
    </row>
    <row r="114" spans="15:16" x14ac:dyDescent="0.3">
      <c r="O114" s="37" t="s">
        <v>173</v>
      </c>
      <c r="P114" s="37"/>
    </row>
    <row r="115" spans="15:16" x14ac:dyDescent="0.3">
      <c r="O115" s="37" t="s">
        <v>174</v>
      </c>
      <c r="P115" s="37"/>
    </row>
    <row r="116" spans="15:16" x14ac:dyDescent="0.3">
      <c r="O116" s="37" t="s">
        <v>175</v>
      </c>
      <c r="P116" s="37"/>
    </row>
    <row r="117" spans="15:16" x14ac:dyDescent="0.3">
      <c r="O117" s="37" t="s">
        <v>176</v>
      </c>
      <c r="P117" s="37"/>
    </row>
    <row r="118" spans="15:16" x14ac:dyDescent="0.3">
      <c r="O118" s="37" t="s">
        <v>177</v>
      </c>
      <c r="P118" s="37"/>
    </row>
    <row r="119" spans="15:16" x14ac:dyDescent="0.3">
      <c r="O119" s="37" t="s">
        <v>178</v>
      </c>
      <c r="P119" s="37"/>
    </row>
    <row r="120" spans="15:16" x14ac:dyDescent="0.3">
      <c r="O120" s="37" t="s">
        <v>179</v>
      </c>
      <c r="P120" s="37"/>
    </row>
    <row r="121" spans="15:16" x14ac:dyDescent="0.3">
      <c r="O121" s="37" t="s">
        <v>180</v>
      </c>
      <c r="P121" s="37"/>
    </row>
    <row r="122" spans="15:16" x14ac:dyDescent="0.3">
      <c r="O122" s="37" t="s">
        <v>181</v>
      </c>
      <c r="P122" s="37"/>
    </row>
    <row r="123" spans="15:16" x14ac:dyDescent="0.3">
      <c r="O123" s="37" t="s">
        <v>182</v>
      </c>
      <c r="P123" s="37"/>
    </row>
    <row r="124" spans="15:16" x14ac:dyDescent="0.3">
      <c r="O124" s="37" t="s">
        <v>183</v>
      </c>
      <c r="P124" s="37"/>
    </row>
    <row r="125" spans="15:16" x14ac:dyDescent="0.3">
      <c r="O125" s="37" t="s">
        <v>184</v>
      </c>
      <c r="P125" s="37"/>
    </row>
    <row r="126" spans="15:16" x14ac:dyDescent="0.3">
      <c r="O126" s="37" t="s">
        <v>185</v>
      </c>
      <c r="P126" s="37"/>
    </row>
    <row r="127" spans="15:16" x14ac:dyDescent="0.3">
      <c r="O127" s="37" t="s">
        <v>186</v>
      </c>
      <c r="P127" s="37"/>
    </row>
    <row r="128" spans="15:16" x14ac:dyDescent="0.3">
      <c r="O128" s="37" t="s">
        <v>187</v>
      </c>
      <c r="P128" s="37"/>
    </row>
    <row r="129" spans="15:16" x14ac:dyDescent="0.3">
      <c r="O129" s="37" t="s">
        <v>188</v>
      </c>
      <c r="P129" s="37"/>
    </row>
    <row r="130" spans="15:16" x14ac:dyDescent="0.3">
      <c r="O130" s="37" t="s">
        <v>189</v>
      </c>
      <c r="P130" s="37"/>
    </row>
    <row r="131" spans="15:16" x14ac:dyDescent="0.3">
      <c r="O131" s="37" t="s">
        <v>190</v>
      </c>
      <c r="P131" s="37"/>
    </row>
    <row r="132" spans="15:16" x14ac:dyDescent="0.3">
      <c r="O132" s="37" t="s">
        <v>191</v>
      </c>
      <c r="P132" s="37"/>
    </row>
    <row r="133" spans="15:16" x14ac:dyDescent="0.3">
      <c r="O133" s="37" t="s">
        <v>192</v>
      </c>
      <c r="P133" s="37"/>
    </row>
    <row r="134" spans="15:16" x14ac:dyDescent="0.3">
      <c r="O134" s="37" t="s">
        <v>193</v>
      </c>
      <c r="P134" s="37"/>
    </row>
    <row r="135" spans="15:16" x14ac:dyDescent="0.3">
      <c r="O135" s="37" t="s">
        <v>194</v>
      </c>
      <c r="P135" s="37"/>
    </row>
    <row r="136" spans="15:16" x14ac:dyDescent="0.3">
      <c r="O136" s="37" t="s">
        <v>195</v>
      </c>
      <c r="P136" s="37"/>
    </row>
    <row r="137" spans="15:16" x14ac:dyDescent="0.3">
      <c r="O137" s="37" t="s">
        <v>196</v>
      </c>
      <c r="P137" s="37"/>
    </row>
    <row r="138" spans="15:16" x14ac:dyDescent="0.3">
      <c r="O138" s="37" t="s">
        <v>197</v>
      </c>
      <c r="P138" s="37"/>
    </row>
    <row r="139" spans="15:16" x14ac:dyDescent="0.3">
      <c r="O139" s="37" t="s">
        <v>198</v>
      </c>
      <c r="P139" s="37"/>
    </row>
    <row r="140" spans="15:16" x14ac:dyDescent="0.3">
      <c r="O140" s="37" t="s">
        <v>199</v>
      </c>
      <c r="P140" s="37"/>
    </row>
    <row r="141" spans="15:16" x14ac:dyDescent="0.3">
      <c r="O141" s="37" t="s">
        <v>200</v>
      </c>
      <c r="P141" s="37"/>
    </row>
    <row r="142" spans="15:16" x14ac:dyDescent="0.3">
      <c r="O142" s="37" t="s">
        <v>201</v>
      </c>
      <c r="P142" s="37"/>
    </row>
    <row r="143" spans="15:16" x14ac:dyDescent="0.3">
      <c r="O143" s="37" t="s">
        <v>202</v>
      </c>
      <c r="P143" s="37"/>
    </row>
    <row r="144" spans="15:16" x14ac:dyDescent="0.3">
      <c r="O144" s="37" t="s">
        <v>203</v>
      </c>
      <c r="P144" s="37"/>
    </row>
    <row r="145" spans="15:16" x14ac:dyDescent="0.3">
      <c r="O145" s="37" t="s">
        <v>204</v>
      </c>
      <c r="P145" s="37"/>
    </row>
    <row r="146" spans="15:16" x14ac:dyDescent="0.3">
      <c r="O146" s="37" t="s">
        <v>205</v>
      </c>
      <c r="P146" s="37"/>
    </row>
    <row r="147" spans="15:16" x14ac:dyDescent="0.3">
      <c r="O147" s="37" t="s">
        <v>206</v>
      </c>
      <c r="P147" s="37"/>
    </row>
    <row r="148" spans="15:16" x14ac:dyDescent="0.3">
      <c r="O148" s="37" t="s">
        <v>207</v>
      </c>
      <c r="P148" s="37"/>
    </row>
    <row r="149" spans="15:16" x14ac:dyDescent="0.3">
      <c r="O149" s="37" t="s">
        <v>208</v>
      </c>
      <c r="P149" s="37"/>
    </row>
    <row r="150" spans="15:16" x14ac:dyDescent="0.3">
      <c r="O150" s="37" t="s">
        <v>209</v>
      </c>
      <c r="P150" s="37"/>
    </row>
    <row r="151" spans="15:16" x14ac:dyDescent="0.3">
      <c r="O151" s="37" t="s">
        <v>210</v>
      </c>
      <c r="P151" s="37"/>
    </row>
    <row r="152" spans="15:16" x14ac:dyDescent="0.3">
      <c r="O152" s="37" t="s">
        <v>211</v>
      </c>
      <c r="P152" s="37"/>
    </row>
    <row r="153" spans="15:16" x14ac:dyDescent="0.3">
      <c r="O153" s="37" t="s">
        <v>212</v>
      </c>
      <c r="P153" s="37"/>
    </row>
    <row r="154" spans="15:16" x14ac:dyDescent="0.3">
      <c r="O154" s="37" t="s">
        <v>213</v>
      </c>
      <c r="P154" s="37"/>
    </row>
    <row r="155" spans="15:16" x14ac:dyDescent="0.3">
      <c r="O155" s="37" t="s">
        <v>214</v>
      </c>
      <c r="P155" s="37"/>
    </row>
    <row r="156" spans="15:16" x14ac:dyDescent="0.3">
      <c r="O156" s="37" t="s">
        <v>215</v>
      </c>
      <c r="P156" s="37"/>
    </row>
    <row r="157" spans="15:16" x14ac:dyDescent="0.3">
      <c r="O157" s="37" t="s">
        <v>216</v>
      </c>
      <c r="P157" s="37"/>
    </row>
    <row r="158" spans="15:16" x14ac:dyDescent="0.3">
      <c r="O158" s="37" t="s">
        <v>217</v>
      </c>
      <c r="P158" s="37"/>
    </row>
    <row r="159" spans="15:16" x14ac:dyDescent="0.3">
      <c r="O159" s="37" t="s">
        <v>218</v>
      </c>
      <c r="P159" s="37"/>
    </row>
    <row r="160" spans="15:16" x14ac:dyDescent="0.3">
      <c r="O160" s="37" t="s">
        <v>219</v>
      </c>
      <c r="P160" s="37"/>
    </row>
    <row r="161" spans="15:16" x14ac:dyDescent="0.3">
      <c r="O161" s="37" t="s">
        <v>220</v>
      </c>
      <c r="P161" s="37"/>
    </row>
    <row r="162" spans="15:16" x14ac:dyDescent="0.3">
      <c r="O162" s="37" t="s">
        <v>221</v>
      </c>
      <c r="P162" s="37"/>
    </row>
    <row r="163" spans="15:16" x14ac:dyDescent="0.3">
      <c r="O163" s="37" t="s">
        <v>222</v>
      </c>
      <c r="P163" s="37"/>
    </row>
    <row r="164" spans="15:16" x14ac:dyDescent="0.3">
      <c r="O164" s="37" t="s">
        <v>223</v>
      </c>
      <c r="P164" s="37"/>
    </row>
    <row r="165" spans="15:16" x14ac:dyDescent="0.3">
      <c r="O165" s="37" t="s">
        <v>224</v>
      </c>
      <c r="P165" s="37"/>
    </row>
    <row r="166" spans="15:16" x14ac:dyDescent="0.3">
      <c r="O166" s="37" t="s">
        <v>225</v>
      </c>
      <c r="P166" s="37"/>
    </row>
    <row r="167" spans="15:16" x14ac:dyDescent="0.3">
      <c r="O167" s="37" t="s">
        <v>226</v>
      </c>
      <c r="P167" s="37"/>
    </row>
    <row r="168" spans="15:16" x14ac:dyDescent="0.3">
      <c r="O168" s="37" t="s">
        <v>227</v>
      </c>
      <c r="P168" s="37"/>
    </row>
    <row r="169" spans="15:16" x14ac:dyDescent="0.3">
      <c r="O169" s="37" t="s">
        <v>228</v>
      </c>
      <c r="P169" s="37"/>
    </row>
    <row r="170" spans="15:16" x14ac:dyDescent="0.3">
      <c r="O170" s="37" t="s">
        <v>229</v>
      </c>
      <c r="P170" s="37"/>
    </row>
    <row r="171" spans="15:16" x14ac:dyDescent="0.3">
      <c r="O171" s="37" t="s">
        <v>230</v>
      </c>
      <c r="P171" s="37"/>
    </row>
    <row r="172" spans="15:16" x14ac:dyDescent="0.3">
      <c r="O172" s="37" t="s">
        <v>231</v>
      </c>
      <c r="P172" s="37"/>
    </row>
    <row r="173" spans="15:16" x14ac:dyDescent="0.3">
      <c r="O173" s="37" t="s">
        <v>232</v>
      </c>
      <c r="P173" s="37"/>
    </row>
    <row r="174" spans="15:16" x14ac:dyDescent="0.3">
      <c r="O174" s="37" t="s">
        <v>233</v>
      </c>
      <c r="P174" s="37"/>
    </row>
    <row r="175" spans="15:16" x14ac:dyDescent="0.3">
      <c r="O175" s="37" t="s">
        <v>234</v>
      </c>
      <c r="P175" s="37"/>
    </row>
    <row r="176" spans="15:16" x14ac:dyDescent="0.3">
      <c r="O176" s="37" t="s">
        <v>235</v>
      </c>
      <c r="P176" s="37"/>
    </row>
    <row r="177" spans="15:16" x14ac:dyDescent="0.3">
      <c r="O177" s="37" t="s">
        <v>236</v>
      </c>
      <c r="P177" s="37"/>
    </row>
    <row r="178" spans="15:16" x14ac:dyDescent="0.3">
      <c r="O178" s="37" t="s">
        <v>237</v>
      </c>
      <c r="P178" s="37"/>
    </row>
    <row r="179" spans="15:16" x14ac:dyDescent="0.3">
      <c r="O179" s="37" t="s">
        <v>238</v>
      </c>
      <c r="P179" s="37"/>
    </row>
    <row r="180" spans="15:16" x14ac:dyDescent="0.3">
      <c r="O180" s="37" t="s">
        <v>239</v>
      </c>
      <c r="P180" s="37"/>
    </row>
    <row r="181" spans="15:16" x14ac:dyDescent="0.3">
      <c r="O181" s="37" t="s">
        <v>240</v>
      </c>
      <c r="P181" s="37"/>
    </row>
    <row r="182" spans="15:16" x14ac:dyDescent="0.3">
      <c r="O182" s="37" t="s">
        <v>241</v>
      </c>
      <c r="P182" s="37"/>
    </row>
    <row r="183" spans="15:16" x14ac:dyDescent="0.3">
      <c r="O183" s="37" t="s">
        <v>242</v>
      </c>
      <c r="P183" s="37"/>
    </row>
    <row r="184" spans="15:16" x14ac:dyDescent="0.3">
      <c r="O184" s="37" t="s">
        <v>63</v>
      </c>
      <c r="P184" s="37"/>
    </row>
  </sheetData>
  <phoneticPr fontId="4" type="noConversion"/>
  <pageMargins left="0.7" right="0.7" top="0.75" bottom="0.75" header="0.3" footer="0.3"/>
  <pageSetup orientation="portrait" horizontalDpi="300" verticalDpi="300"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FA806-72E6-4ABA-BAAA-D975E881FEB3}">
  <sheetPr codeName="Sheet7"/>
  <dimension ref="A1:J504"/>
  <sheetViews>
    <sheetView showGridLines="0" workbookViewId="0"/>
  </sheetViews>
  <sheetFormatPr defaultColWidth="0" defaultRowHeight="13.2" zeroHeight="1" x14ac:dyDescent="0.25"/>
  <cols>
    <col min="1" max="1" width="0.44140625" style="56" customWidth="1"/>
    <col min="2" max="9" width="8.77734375" style="56" customWidth="1"/>
    <col min="10" max="10" width="0.44140625" style="56" customWidth="1"/>
    <col min="11" max="16384" width="8.77734375" style="56" hidden="1"/>
  </cols>
  <sheetData>
    <row r="1" spans="2:4" ht="2.5499999999999998" customHeight="1" x14ac:dyDescent="0.25"/>
    <row r="2" spans="2:4" x14ac:dyDescent="0.25">
      <c r="C2" s="57" t="s">
        <v>269</v>
      </c>
    </row>
    <row r="3" spans="2:4" x14ac:dyDescent="0.25">
      <c r="C3" s="58" t="s">
        <v>270</v>
      </c>
    </row>
    <row r="4" spans="2:4" x14ac:dyDescent="0.25"/>
    <row r="5" spans="2:4" x14ac:dyDescent="0.25">
      <c r="B5" s="56" t="s">
        <v>271</v>
      </c>
    </row>
    <row r="6" spans="2:4" x14ac:dyDescent="0.25">
      <c r="B6" s="56" t="s">
        <v>272</v>
      </c>
    </row>
    <row r="7" spans="2:4" x14ac:dyDescent="0.25">
      <c r="B7" s="56" t="s">
        <v>273</v>
      </c>
    </row>
    <row r="8" spans="2:4" x14ac:dyDescent="0.25">
      <c r="B8" s="56" t="s">
        <v>274</v>
      </c>
    </row>
    <row r="9" spans="2:4" x14ac:dyDescent="0.25"/>
    <row r="10" spans="2:4" x14ac:dyDescent="0.25">
      <c r="B10" s="56" t="s">
        <v>275</v>
      </c>
    </row>
    <row r="11" spans="2:4" x14ac:dyDescent="0.25">
      <c r="B11" s="56" t="s">
        <v>276</v>
      </c>
    </row>
    <row r="12" spans="2:4" x14ac:dyDescent="0.25">
      <c r="B12" s="56" t="s">
        <v>277</v>
      </c>
    </row>
    <row r="13" spans="2:4" x14ac:dyDescent="0.25"/>
    <row r="14" spans="2:4" x14ac:dyDescent="0.25">
      <c r="D14" s="57" t="s">
        <v>278</v>
      </c>
    </row>
    <row r="15" spans="2:4" x14ac:dyDescent="0.25"/>
    <row r="16" spans="2:4" x14ac:dyDescent="0.25">
      <c r="B16" s="56" t="s">
        <v>279</v>
      </c>
    </row>
    <row r="17" spans="2:2" x14ac:dyDescent="0.25">
      <c r="B17" s="56" t="s">
        <v>280</v>
      </c>
    </row>
    <row r="18" spans="2:2" x14ac:dyDescent="0.25">
      <c r="B18" s="56" t="s">
        <v>281</v>
      </c>
    </row>
    <row r="19" spans="2:2" x14ac:dyDescent="0.25">
      <c r="B19" s="56" t="s">
        <v>282</v>
      </c>
    </row>
    <row r="20" spans="2:2" x14ac:dyDescent="0.25"/>
    <row r="21" spans="2:2" x14ac:dyDescent="0.25">
      <c r="B21" s="56" t="s">
        <v>283</v>
      </c>
    </row>
    <row r="22" spans="2:2" x14ac:dyDescent="0.25">
      <c r="B22" s="56" t="s">
        <v>284</v>
      </c>
    </row>
    <row r="23" spans="2:2" x14ac:dyDescent="0.25">
      <c r="B23" s="56" t="s">
        <v>285</v>
      </c>
    </row>
    <row r="24" spans="2:2" x14ac:dyDescent="0.25">
      <c r="B24" s="56" t="s">
        <v>286</v>
      </c>
    </row>
    <row r="25" spans="2:2" x14ac:dyDescent="0.25">
      <c r="B25" s="56" t="s">
        <v>287</v>
      </c>
    </row>
    <row r="26" spans="2:2" x14ac:dyDescent="0.25">
      <c r="B26" s="56" t="s">
        <v>288</v>
      </c>
    </row>
    <row r="27" spans="2:2" x14ac:dyDescent="0.25"/>
    <row r="28" spans="2:2" x14ac:dyDescent="0.25">
      <c r="B28" s="56" t="s">
        <v>289</v>
      </c>
    </row>
    <row r="29" spans="2:2" x14ac:dyDescent="0.25">
      <c r="B29" s="56" t="s">
        <v>290</v>
      </c>
    </row>
    <row r="30" spans="2:2" x14ac:dyDescent="0.25">
      <c r="B30" s="56" t="s">
        <v>291</v>
      </c>
    </row>
    <row r="31" spans="2:2" x14ac:dyDescent="0.25">
      <c r="B31" s="56" t="s">
        <v>292</v>
      </c>
    </row>
    <row r="32" spans="2:2" x14ac:dyDescent="0.25">
      <c r="B32" s="56" t="s">
        <v>293</v>
      </c>
    </row>
    <row r="33" spans="2:2" x14ac:dyDescent="0.25">
      <c r="B33" s="56" t="s">
        <v>294</v>
      </c>
    </row>
    <row r="34" spans="2:2" x14ac:dyDescent="0.25">
      <c r="B34" s="56" t="s">
        <v>295</v>
      </c>
    </row>
    <row r="35" spans="2:2" x14ac:dyDescent="0.25"/>
    <row r="36" spans="2:2" x14ac:dyDescent="0.25">
      <c r="B36" s="56" t="s">
        <v>296</v>
      </c>
    </row>
    <row r="37" spans="2:2" x14ac:dyDescent="0.25">
      <c r="B37" s="56" t="s">
        <v>297</v>
      </c>
    </row>
    <row r="38" spans="2:2" x14ac:dyDescent="0.25">
      <c r="B38" s="56" t="s">
        <v>298</v>
      </c>
    </row>
    <row r="39" spans="2:2" x14ac:dyDescent="0.25">
      <c r="B39" s="56" t="s">
        <v>299</v>
      </c>
    </row>
    <row r="40" spans="2:2" x14ac:dyDescent="0.25"/>
    <row r="41" spans="2:2" x14ac:dyDescent="0.25">
      <c r="B41" s="56" t="s">
        <v>300</v>
      </c>
    </row>
    <row r="42" spans="2:2" x14ac:dyDescent="0.25">
      <c r="B42" s="56" t="s">
        <v>301</v>
      </c>
    </row>
    <row r="43" spans="2:2" x14ac:dyDescent="0.25">
      <c r="B43" s="56" t="s">
        <v>302</v>
      </c>
    </row>
    <row r="44" spans="2:2" x14ac:dyDescent="0.25">
      <c r="B44" s="56" t="s">
        <v>303</v>
      </c>
    </row>
    <row r="45" spans="2:2" x14ac:dyDescent="0.25">
      <c r="B45" s="56" t="s">
        <v>304</v>
      </c>
    </row>
    <row r="46" spans="2:2" x14ac:dyDescent="0.25">
      <c r="B46" s="56" t="s">
        <v>305</v>
      </c>
    </row>
    <row r="47" spans="2:2" x14ac:dyDescent="0.25">
      <c r="B47" s="56" t="s">
        <v>306</v>
      </c>
    </row>
    <row r="48" spans="2:2" x14ac:dyDescent="0.25"/>
    <row r="49" spans="2:2" x14ac:dyDescent="0.25">
      <c r="B49" s="56" t="s">
        <v>307</v>
      </c>
    </row>
    <row r="50" spans="2:2" x14ac:dyDescent="0.25">
      <c r="B50" s="56" t="s">
        <v>308</v>
      </c>
    </row>
    <row r="51" spans="2:2" x14ac:dyDescent="0.25">
      <c r="B51" s="56" t="s">
        <v>309</v>
      </c>
    </row>
    <row r="52" spans="2:2" x14ac:dyDescent="0.25"/>
    <row r="53" spans="2:2" x14ac:dyDescent="0.25">
      <c r="B53" s="56" t="s">
        <v>310</v>
      </c>
    </row>
    <row r="54" spans="2:2" x14ac:dyDescent="0.25">
      <c r="B54" s="56" t="s">
        <v>311</v>
      </c>
    </row>
    <row r="55" spans="2:2" x14ac:dyDescent="0.25">
      <c r="B55" s="56" t="s">
        <v>312</v>
      </c>
    </row>
    <row r="56" spans="2:2" x14ac:dyDescent="0.25">
      <c r="B56" s="56" t="s">
        <v>313</v>
      </c>
    </row>
    <row r="57" spans="2:2" x14ac:dyDescent="0.25">
      <c r="B57" s="56" t="s">
        <v>314</v>
      </c>
    </row>
    <row r="58" spans="2:2" x14ac:dyDescent="0.25">
      <c r="B58" s="56" t="s">
        <v>315</v>
      </c>
    </row>
    <row r="59" spans="2:2" x14ac:dyDescent="0.25"/>
    <row r="60" spans="2:2" x14ac:dyDescent="0.25">
      <c r="B60" s="56" t="s">
        <v>316</v>
      </c>
    </row>
    <row r="61" spans="2:2" x14ac:dyDescent="0.25">
      <c r="B61" s="56" t="s">
        <v>317</v>
      </c>
    </row>
    <row r="62" spans="2:2" x14ac:dyDescent="0.25">
      <c r="B62" s="56" t="s">
        <v>318</v>
      </c>
    </row>
    <row r="63" spans="2:2" x14ac:dyDescent="0.25">
      <c r="B63" s="56" t="s">
        <v>319</v>
      </c>
    </row>
    <row r="64" spans="2:2" x14ac:dyDescent="0.25">
      <c r="B64" s="56" t="s">
        <v>320</v>
      </c>
    </row>
    <row r="65" spans="2:2" x14ac:dyDescent="0.25">
      <c r="B65" s="56" t="s">
        <v>321</v>
      </c>
    </row>
    <row r="66" spans="2:2" x14ac:dyDescent="0.25"/>
    <row r="67" spans="2:2" x14ac:dyDescent="0.25">
      <c r="B67" s="56" t="s">
        <v>322</v>
      </c>
    </row>
    <row r="68" spans="2:2" x14ac:dyDescent="0.25">
      <c r="B68" s="56" t="s">
        <v>323</v>
      </c>
    </row>
    <row r="69" spans="2:2" x14ac:dyDescent="0.25">
      <c r="B69" s="56" t="s">
        <v>324</v>
      </c>
    </row>
    <row r="70" spans="2:2" x14ac:dyDescent="0.25">
      <c r="B70" s="56" t="s">
        <v>325</v>
      </c>
    </row>
    <row r="71" spans="2:2" x14ac:dyDescent="0.25">
      <c r="B71" s="56" t="s">
        <v>326</v>
      </c>
    </row>
    <row r="72" spans="2:2" x14ac:dyDescent="0.25">
      <c r="B72" s="56" t="s">
        <v>327</v>
      </c>
    </row>
    <row r="73" spans="2:2" x14ac:dyDescent="0.25"/>
    <row r="74" spans="2:2" x14ac:dyDescent="0.25">
      <c r="B74" s="56" t="s">
        <v>328</v>
      </c>
    </row>
    <row r="75" spans="2:2" x14ac:dyDescent="0.25">
      <c r="B75" s="56" t="s">
        <v>329</v>
      </c>
    </row>
    <row r="76" spans="2:2" x14ac:dyDescent="0.25">
      <c r="B76" s="56" t="s">
        <v>330</v>
      </c>
    </row>
    <row r="77" spans="2:2" x14ac:dyDescent="0.25">
      <c r="B77" s="56" t="s">
        <v>331</v>
      </c>
    </row>
    <row r="78" spans="2:2" x14ac:dyDescent="0.25">
      <c r="B78" s="56" t="s">
        <v>332</v>
      </c>
    </row>
    <row r="79" spans="2:2" x14ac:dyDescent="0.25">
      <c r="B79" s="56" t="s">
        <v>333</v>
      </c>
    </row>
    <row r="80" spans="2:2" x14ac:dyDescent="0.25">
      <c r="B80" s="56" t="s">
        <v>334</v>
      </c>
    </row>
    <row r="81" spans="2:2" x14ac:dyDescent="0.25"/>
    <row r="82" spans="2:2" x14ac:dyDescent="0.25">
      <c r="B82" s="56" t="s">
        <v>335</v>
      </c>
    </row>
    <row r="83" spans="2:2" x14ac:dyDescent="0.25">
      <c r="B83" s="56" t="s">
        <v>336</v>
      </c>
    </row>
    <row r="84" spans="2:2" x14ac:dyDescent="0.25">
      <c r="B84" s="56" t="s">
        <v>337</v>
      </c>
    </row>
    <row r="85" spans="2:2" x14ac:dyDescent="0.25">
      <c r="B85" s="56" t="s">
        <v>338</v>
      </c>
    </row>
    <row r="86" spans="2:2" x14ac:dyDescent="0.25">
      <c r="B86" s="56" t="s">
        <v>339</v>
      </c>
    </row>
    <row r="87" spans="2:2" x14ac:dyDescent="0.25">
      <c r="B87" s="56" t="s">
        <v>340</v>
      </c>
    </row>
    <row r="88" spans="2:2" x14ac:dyDescent="0.25">
      <c r="B88" s="56" t="s">
        <v>341</v>
      </c>
    </row>
    <row r="89" spans="2:2" x14ac:dyDescent="0.25"/>
    <row r="90" spans="2:2" x14ac:dyDescent="0.25">
      <c r="B90" s="56" t="s">
        <v>342</v>
      </c>
    </row>
    <row r="91" spans="2:2" x14ac:dyDescent="0.25">
      <c r="B91" s="56" t="s">
        <v>343</v>
      </c>
    </row>
    <row r="92" spans="2:2" x14ac:dyDescent="0.25">
      <c r="B92" s="56" t="s">
        <v>344</v>
      </c>
    </row>
    <row r="93" spans="2:2" x14ac:dyDescent="0.25">
      <c r="B93" s="56" t="s">
        <v>345</v>
      </c>
    </row>
    <row r="94" spans="2:2" x14ac:dyDescent="0.25">
      <c r="B94" s="56" t="s">
        <v>346</v>
      </c>
    </row>
    <row r="95" spans="2:2" x14ac:dyDescent="0.25">
      <c r="B95" s="56" t="s">
        <v>347</v>
      </c>
    </row>
    <row r="96" spans="2:2" x14ac:dyDescent="0.25">
      <c r="B96" s="56" t="s">
        <v>348</v>
      </c>
    </row>
    <row r="97" spans="2:2" x14ac:dyDescent="0.25"/>
    <row r="98" spans="2:2" x14ac:dyDescent="0.25">
      <c r="B98" s="56" t="s">
        <v>349</v>
      </c>
    </row>
    <row r="99" spans="2:2" x14ac:dyDescent="0.25">
      <c r="B99" s="56" t="s">
        <v>350</v>
      </c>
    </row>
    <row r="100" spans="2:2" x14ac:dyDescent="0.25">
      <c r="B100" s="56" t="s">
        <v>351</v>
      </c>
    </row>
    <row r="101" spans="2:2" x14ac:dyDescent="0.25">
      <c r="B101" s="56" t="s">
        <v>352</v>
      </c>
    </row>
    <row r="102" spans="2:2" x14ac:dyDescent="0.25">
      <c r="B102" s="56" t="s">
        <v>353</v>
      </c>
    </row>
    <row r="103" spans="2:2" x14ac:dyDescent="0.25">
      <c r="B103" s="56" t="s">
        <v>354</v>
      </c>
    </row>
    <row r="104" spans="2:2" x14ac:dyDescent="0.25"/>
    <row r="105" spans="2:2" x14ac:dyDescent="0.25">
      <c r="B105" s="56" t="s">
        <v>355</v>
      </c>
    </row>
    <row r="106" spans="2:2" x14ac:dyDescent="0.25">
      <c r="B106" s="56" t="s">
        <v>356</v>
      </c>
    </row>
    <row r="107" spans="2:2" x14ac:dyDescent="0.25">
      <c r="B107" s="56" t="s">
        <v>357</v>
      </c>
    </row>
    <row r="108" spans="2:2" x14ac:dyDescent="0.25">
      <c r="B108" s="56" t="s">
        <v>358</v>
      </c>
    </row>
    <row r="109" spans="2:2" x14ac:dyDescent="0.25"/>
    <row r="110" spans="2:2" x14ac:dyDescent="0.25">
      <c r="B110" s="56" t="s">
        <v>359</v>
      </c>
    </row>
    <row r="111" spans="2:2" x14ac:dyDescent="0.25">
      <c r="B111" s="56" t="s">
        <v>360</v>
      </c>
    </row>
    <row r="112" spans="2:2" x14ac:dyDescent="0.25">
      <c r="B112" s="56" t="s">
        <v>361</v>
      </c>
    </row>
    <row r="113" spans="2:3" x14ac:dyDescent="0.25">
      <c r="B113" s="56" t="s">
        <v>362</v>
      </c>
    </row>
    <row r="114" spans="2:3" x14ac:dyDescent="0.25">
      <c r="B114" s="56" t="s">
        <v>363</v>
      </c>
    </row>
    <row r="115" spans="2:3" x14ac:dyDescent="0.25"/>
    <row r="116" spans="2:3" x14ac:dyDescent="0.25">
      <c r="C116" s="57" t="s">
        <v>364</v>
      </c>
    </row>
    <row r="117" spans="2:3" x14ac:dyDescent="0.25">
      <c r="B117" s="57" t="s">
        <v>365</v>
      </c>
    </row>
    <row r="118" spans="2:3" x14ac:dyDescent="0.25"/>
    <row r="119" spans="2:3" x14ac:dyDescent="0.25">
      <c r="B119" s="56" t="s">
        <v>366</v>
      </c>
    </row>
    <row r="120" spans="2:3" x14ac:dyDescent="0.25">
      <c r="B120" s="56" t="s">
        <v>367</v>
      </c>
    </row>
    <row r="121" spans="2:3" x14ac:dyDescent="0.25">
      <c r="B121" s="56" t="s">
        <v>368</v>
      </c>
    </row>
    <row r="122" spans="2:3" x14ac:dyDescent="0.25">
      <c r="B122" s="56" t="s">
        <v>369</v>
      </c>
    </row>
    <row r="123" spans="2:3" x14ac:dyDescent="0.25">
      <c r="B123" s="56" t="s">
        <v>370</v>
      </c>
    </row>
    <row r="124" spans="2:3" x14ac:dyDescent="0.25"/>
    <row r="125" spans="2:3" x14ac:dyDescent="0.25">
      <c r="B125" s="56" t="s">
        <v>371</v>
      </c>
    </row>
    <row r="126" spans="2:3" x14ac:dyDescent="0.25">
      <c r="B126" s="56" t="s">
        <v>372</v>
      </c>
    </row>
    <row r="127" spans="2:3" x14ac:dyDescent="0.25">
      <c r="B127" s="56" t="s">
        <v>373</v>
      </c>
    </row>
    <row r="128" spans="2:3" x14ac:dyDescent="0.25"/>
    <row r="129" spans="2:2" x14ac:dyDescent="0.25">
      <c r="B129" s="56" t="s">
        <v>374</v>
      </c>
    </row>
    <row r="130" spans="2:2" x14ac:dyDescent="0.25">
      <c r="B130" s="56" t="s">
        <v>375</v>
      </c>
    </row>
    <row r="131" spans="2:2" x14ac:dyDescent="0.25">
      <c r="B131" s="56" t="s">
        <v>376</v>
      </c>
    </row>
    <row r="132" spans="2:2" x14ac:dyDescent="0.25">
      <c r="B132" s="56" t="s">
        <v>377</v>
      </c>
    </row>
    <row r="133" spans="2:2" x14ac:dyDescent="0.25">
      <c r="B133" s="56" t="s">
        <v>378</v>
      </c>
    </row>
    <row r="134" spans="2:2" x14ac:dyDescent="0.25">
      <c r="B134" s="56" t="s">
        <v>379</v>
      </c>
    </row>
    <row r="135" spans="2:2" x14ac:dyDescent="0.25">
      <c r="B135" s="56" t="s">
        <v>380</v>
      </c>
    </row>
    <row r="136" spans="2:2" x14ac:dyDescent="0.25"/>
    <row r="137" spans="2:2" x14ac:dyDescent="0.25">
      <c r="B137" s="56" t="s">
        <v>381</v>
      </c>
    </row>
    <row r="138" spans="2:2" x14ac:dyDescent="0.25">
      <c r="B138" s="56" t="s">
        <v>382</v>
      </c>
    </row>
    <row r="139" spans="2:2" x14ac:dyDescent="0.25">
      <c r="B139" s="56" t="s">
        <v>383</v>
      </c>
    </row>
    <row r="140" spans="2:2" x14ac:dyDescent="0.25">
      <c r="B140" s="56" t="s">
        <v>384</v>
      </c>
    </row>
    <row r="141" spans="2:2" x14ac:dyDescent="0.25">
      <c r="B141" s="56" t="s">
        <v>385</v>
      </c>
    </row>
    <row r="142" spans="2:2" x14ac:dyDescent="0.25"/>
    <row r="143" spans="2:2" x14ac:dyDescent="0.25">
      <c r="B143" s="56" t="s">
        <v>386</v>
      </c>
    </row>
    <row r="144" spans="2:2" x14ac:dyDescent="0.25">
      <c r="B144" s="56" t="s">
        <v>387</v>
      </c>
    </row>
    <row r="145" spans="2:2" x14ac:dyDescent="0.25">
      <c r="B145" s="56" t="s">
        <v>388</v>
      </c>
    </row>
    <row r="146" spans="2:2" x14ac:dyDescent="0.25">
      <c r="B146" s="56" t="s">
        <v>389</v>
      </c>
    </row>
    <row r="147" spans="2:2" x14ac:dyDescent="0.25">
      <c r="B147" s="56" t="s">
        <v>390</v>
      </c>
    </row>
    <row r="148" spans="2:2" x14ac:dyDescent="0.25">
      <c r="B148" s="56" t="s">
        <v>391</v>
      </c>
    </row>
    <row r="149" spans="2:2" x14ac:dyDescent="0.25">
      <c r="B149" s="56" t="s">
        <v>392</v>
      </c>
    </row>
    <row r="150" spans="2:2" x14ac:dyDescent="0.25">
      <c r="B150" s="56" t="s">
        <v>393</v>
      </c>
    </row>
    <row r="151" spans="2:2" x14ac:dyDescent="0.25">
      <c r="B151" s="56" t="s">
        <v>394</v>
      </c>
    </row>
    <row r="152" spans="2:2" x14ac:dyDescent="0.25">
      <c r="B152" s="56" t="s">
        <v>395</v>
      </c>
    </row>
    <row r="153" spans="2:2" x14ac:dyDescent="0.25">
      <c r="B153" s="56" t="s">
        <v>396</v>
      </c>
    </row>
    <row r="154" spans="2:2" x14ac:dyDescent="0.25">
      <c r="B154" s="56" t="s">
        <v>397</v>
      </c>
    </row>
    <row r="155" spans="2:2" x14ac:dyDescent="0.25">
      <c r="B155" s="56" t="s">
        <v>398</v>
      </c>
    </row>
    <row r="156" spans="2:2" x14ac:dyDescent="0.25">
      <c r="B156" s="56" t="s">
        <v>399</v>
      </c>
    </row>
    <row r="157" spans="2:2" x14ac:dyDescent="0.25">
      <c r="B157" s="56" t="s">
        <v>400</v>
      </c>
    </row>
    <row r="158" spans="2:2" x14ac:dyDescent="0.25"/>
    <row r="159" spans="2:2" x14ac:dyDescent="0.25">
      <c r="B159" s="56" t="s">
        <v>401</v>
      </c>
    </row>
    <row r="160" spans="2:2" x14ac:dyDescent="0.25">
      <c r="B160" s="56" t="s">
        <v>402</v>
      </c>
    </row>
    <row r="161" spans="2:2" x14ac:dyDescent="0.25">
      <c r="B161" s="56" t="s">
        <v>403</v>
      </c>
    </row>
    <row r="162" spans="2:2" x14ac:dyDescent="0.25"/>
    <row r="163" spans="2:2" x14ac:dyDescent="0.25">
      <c r="B163" s="56" t="s">
        <v>404</v>
      </c>
    </row>
    <row r="164" spans="2:2" x14ac:dyDescent="0.25">
      <c r="B164" s="56" t="s">
        <v>405</v>
      </c>
    </row>
    <row r="165" spans="2:2" x14ac:dyDescent="0.25">
      <c r="B165" s="56" t="s">
        <v>406</v>
      </c>
    </row>
    <row r="166" spans="2:2" x14ac:dyDescent="0.25">
      <c r="B166" s="56" t="s">
        <v>407</v>
      </c>
    </row>
    <row r="167" spans="2:2" x14ac:dyDescent="0.25"/>
    <row r="168" spans="2:2" x14ac:dyDescent="0.25">
      <c r="B168" s="56" t="s">
        <v>408</v>
      </c>
    </row>
    <row r="169" spans="2:2" x14ac:dyDescent="0.25"/>
    <row r="170" spans="2:2" x14ac:dyDescent="0.25">
      <c r="B170" s="56" t="s">
        <v>409</v>
      </c>
    </row>
    <row r="171" spans="2:2" x14ac:dyDescent="0.25">
      <c r="B171" s="56" t="s">
        <v>410</v>
      </c>
    </row>
    <row r="172" spans="2:2" x14ac:dyDescent="0.25"/>
    <row r="173" spans="2:2" x14ac:dyDescent="0.25">
      <c r="B173" s="56" t="s">
        <v>411</v>
      </c>
    </row>
    <row r="174" spans="2:2" x14ac:dyDescent="0.25">
      <c r="B174" s="56" t="s">
        <v>412</v>
      </c>
    </row>
    <row r="175" spans="2:2" x14ac:dyDescent="0.25"/>
    <row r="176" spans="2:2" x14ac:dyDescent="0.25">
      <c r="B176" s="56" t="s">
        <v>413</v>
      </c>
    </row>
    <row r="177" spans="2:2" x14ac:dyDescent="0.25">
      <c r="B177" s="56" t="s">
        <v>414</v>
      </c>
    </row>
    <row r="178" spans="2:2" x14ac:dyDescent="0.25">
      <c r="B178" s="56" t="s">
        <v>415</v>
      </c>
    </row>
    <row r="179" spans="2:2" x14ac:dyDescent="0.25">
      <c r="B179" s="56" t="s">
        <v>416</v>
      </c>
    </row>
    <row r="180" spans="2:2" x14ac:dyDescent="0.25">
      <c r="B180" s="56" t="s">
        <v>417</v>
      </c>
    </row>
    <row r="181" spans="2:2" x14ac:dyDescent="0.25">
      <c r="B181" s="56" t="s">
        <v>418</v>
      </c>
    </row>
    <row r="182" spans="2:2" x14ac:dyDescent="0.25">
      <c r="B182" s="56" t="s">
        <v>419</v>
      </c>
    </row>
    <row r="183" spans="2:2" x14ac:dyDescent="0.25"/>
    <row r="184" spans="2:2" x14ac:dyDescent="0.25">
      <c r="B184" s="56" t="s">
        <v>420</v>
      </c>
    </row>
    <row r="185" spans="2:2" x14ac:dyDescent="0.25">
      <c r="B185" s="56" t="s">
        <v>421</v>
      </c>
    </row>
    <row r="186" spans="2:2" x14ac:dyDescent="0.25">
      <c r="B186" s="56" t="s">
        <v>422</v>
      </c>
    </row>
    <row r="187" spans="2:2" x14ac:dyDescent="0.25">
      <c r="B187" s="56" t="s">
        <v>423</v>
      </c>
    </row>
    <row r="188" spans="2:2" x14ac:dyDescent="0.25">
      <c r="B188" s="56" t="s">
        <v>424</v>
      </c>
    </row>
    <row r="189" spans="2:2" x14ac:dyDescent="0.25">
      <c r="B189" s="56" t="s">
        <v>425</v>
      </c>
    </row>
    <row r="190" spans="2:2" x14ac:dyDescent="0.25"/>
    <row r="191" spans="2:2" x14ac:dyDescent="0.25">
      <c r="B191" s="56" t="s">
        <v>426</v>
      </c>
    </row>
    <row r="192" spans="2:2" x14ac:dyDescent="0.25">
      <c r="B192" s="56" t="s">
        <v>427</v>
      </c>
    </row>
    <row r="193" spans="2:2" x14ac:dyDescent="0.25">
      <c r="B193" s="56" t="s">
        <v>428</v>
      </c>
    </row>
    <row r="194" spans="2:2" x14ac:dyDescent="0.25">
      <c r="B194" s="56" t="s">
        <v>429</v>
      </c>
    </row>
    <row r="195" spans="2:2" x14ac:dyDescent="0.25">
      <c r="B195" s="56" t="s">
        <v>430</v>
      </c>
    </row>
    <row r="196" spans="2:2" x14ac:dyDescent="0.25">
      <c r="B196" s="56" t="s">
        <v>431</v>
      </c>
    </row>
    <row r="197" spans="2:2" x14ac:dyDescent="0.25">
      <c r="B197" s="56" t="s">
        <v>432</v>
      </c>
    </row>
    <row r="198" spans="2:2" x14ac:dyDescent="0.25">
      <c r="B198" s="56" t="s">
        <v>433</v>
      </c>
    </row>
    <row r="199" spans="2:2" x14ac:dyDescent="0.25">
      <c r="B199" s="56" t="s">
        <v>434</v>
      </c>
    </row>
    <row r="200" spans="2:2" x14ac:dyDescent="0.25">
      <c r="B200" s="56" t="s">
        <v>435</v>
      </c>
    </row>
    <row r="201" spans="2:2" x14ac:dyDescent="0.25"/>
    <row r="202" spans="2:2" x14ac:dyDescent="0.25">
      <c r="B202" s="56" t="s">
        <v>436</v>
      </c>
    </row>
    <row r="203" spans="2:2" x14ac:dyDescent="0.25">
      <c r="B203" s="56" t="s">
        <v>437</v>
      </c>
    </row>
    <row r="204" spans="2:2" x14ac:dyDescent="0.25">
      <c r="B204" s="56" t="s">
        <v>438</v>
      </c>
    </row>
    <row r="205" spans="2:2" x14ac:dyDescent="0.25">
      <c r="B205" s="56" t="s">
        <v>439</v>
      </c>
    </row>
    <row r="206" spans="2:2" x14ac:dyDescent="0.25"/>
    <row r="207" spans="2:2" x14ac:dyDescent="0.25">
      <c r="B207" s="56" t="s">
        <v>440</v>
      </c>
    </row>
    <row r="208" spans="2:2" x14ac:dyDescent="0.25">
      <c r="B208" s="56" t="s">
        <v>441</v>
      </c>
    </row>
    <row r="209" spans="2:2" x14ac:dyDescent="0.25">
      <c r="B209" s="56" t="s">
        <v>442</v>
      </c>
    </row>
    <row r="210" spans="2:2" x14ac:dyDescent="0.25">
      <c r="B210" s="56" t="s">
        <v>443</v>
      </c>
    </row>
    <row r="211" spans="2:2" x14ac:dyDescent="0.25"/>
    <row r="212" spans="2:2" x14ac:dyDescent="0.25">
      <c r="B212" s="56" t="s">
        <v>444</v>
      </c>
    </row>
    <row r="213" spans="2:2" x14ac:dyDescent="0.25">
      <c r="B213" s="56" t="s">
        <v>445</v>
      </c>
    </row>
    <row r="214" spans="2:2" x14ac:dyDescent="0.25">
      <c r="B214" s="56" t="s">
        <v>446</v>
      </c>
    </row>
    <row r="215" spans="2:2" x14ac:dyDescent="0.25">
      <c r="B215" s="56" t="s">
        <v>447</v>
      </c>
    </row>
    <row r="216" spans="2:2" x14ac:dyDescent="0.25">
      <c r="B216" s="56" t="s">
        <v>448</v>
      </c>
    </row>
    <row r="217" spans="2:2" x14ac:dyDescent="0.25">
      <c r="B217" s="56" t="s">
        <v>449</v>
      </c>
    </row>
    <row r="218" spans="2:2" x14ac:dyDescent="0.25">
      <c r="B218" s="56" t="s">
        <v>450</v>
      </c>
    </row>
    <row r="219" spans="2:2" x14ac:dyDescent="0.25">
      <c r="B219" s="56" t="s">
        <v>451</v>
      </c>
    </row>
    <row r="220" spans="2:2" x14ac:dyDescent="0.25"/>
    <row r="221" spans="2:2" x14ac:dyDescent="0.25">
      <c r="B221" s="56" t="s">
        <v>452</v>
      </c>
    </row>
    <row r="222" spans="2:2" x14ac:dyDescent="0.25">
      <c r="B222" s="56" t="s">
        <v>453</v>
      </c>
    </row>
    <row r="223" spans="2:2" x14ac:dyDescent="0.25">
      <c r="B223" s="56" t="s">
        <v>454</v>
      </c>
    </row>
    <row r="224" spans="2:2" x14ac:dyDescent="0.25"/>
    <row r="225" spans="2:2" x14ac:dyDescent="0.25">
      <c r="B225" s="56" t="s">
        <v>455</v>
      </c>
    </row>
    <row r="226" spans="2:2" x14ac:dyDescent="0.25">
      <c r="B226" s="56" t="s">
        <v>456</v>
      </c>
    </row>
    <row r="227" spans="2:2" x14ac:dyDescent="0.25"/>
    <row r="228" spans="2:2" x14ac:dyDescent="0.25">
      <c r="B228" s="56" t="s">
        <v>457</v>
      </c>
    </row>
    <row r="229" spans="2:2" x14ac:dyDescent="0.25">
      <c r="B229" s="56" t="s">
        <v>458</v>
      </c>
    </row>
    <row r="230" spans="2:2" x14ac:dyDescent="0.25">
      <c r="B230" s="56" t="s">
        <v>459</v>
      </c>
    </row>
    <row r="231" spans="2:2" x14ac:dyDescent="0.25">
      <c r="B231" s="56" t="s">
        <v>460</v>
      </c>
    </row>
    <row r="232" spans="2:2" x14ac:dyDescent="0.25">
      <c r="B232" s="56" t="s">
        <v>461</v>
      </c>
    </row>
    <row r="233" spans="2:2" x14ac:dyDescent="0.25">
      <c r="B233" s="56" t="s">
        <v>462</v>
      </c>
    </row>
    <row r="234" spans="2:2" x14ac:dyDescent="0.25"/>
    <row r="235" spans="2:2" x14ac:dyDescent="0.25">
      <c r="B235" s="56" t="s">
        <v>463</v>
      </c>
    </row>
    <row r="236" spans="2:2" x14ac:dyDescent="0.25">
      <c r="B236" s="56" t="s">
        <v>464</v>
      </c>
    </row>
    <row r="237" spans="2:2" x14ac:dyDescent="0.25">
      <c r="B237" s="56" t="s">
        <v>465</v>
      </c>
    </row>
    <row r="238" spans="2:2" x14ac:dyDescent="0.25">
      <c r="B238" s="56" t="s">
        <v>466</v>
      </c>
    </row>
    <row r="239" spans="2:2" x14ac:dyDescent="0.25">
      <c r="B239" s="56" t="s">
        <v>467</v>
      </c>
    </row>
    <row r="240" spans="2:2" x14ac:dyDescent="0.25"/>
    <row r="241" spans="2:2" x14ac:dyDescent="0.25">
      <c r="B241" s="56" t="s">
        <v>468</v>
      </c>
    </row>
    <row r="242" spans="2:2" x14ac:dyDescent="0.25">
      <c r="B242" s="56" t="s">
        <v>469</v>
      </c>
    </row>
    <row r="243" spans="2:2" x14ac:dyDescent="0.25">
      <c r="B243" s="56" t="s">
        <v>470</v>
      </c>
    </row>
    <row r="244" spans="2:2" x14ac:dyDescent="0.25">
      <c r="B244" s="56" t="s">
        <v>471</v>
      </c>
    </row>
    <row r="245" spans="2:2" x14ac:dyDescent="0.25">
      <c r="B245" s="56" t="s">
        <v>472</v>
      </c>
    </row>
    <row r="246" spans="2:2" x14ac:dyDescent="0.25"/>
    <row r="247" spans="2:2" x14ac:dyDescent="0.25">
      <c r="B247" s="56" t="s">
        <v>473</v>
      </c>
    </row>
    <row r="248" spans="2:2" x14ac:dyDescent="0.25">
      <c r="B248" s="56" t="s">
        <v>474</v>
      </c>
    </row>
    <row r="249" spans="2:2" x14ac:dyDescent="0.25">
      <c r="B249" s="56" t="s">
        <v>475</v>
      </c>
    </row>
    <row r="250" spans="2:2" x14ac:dyDescent="0.25">
      <c r="B250" s="56" t="s">
        <v>476</v>
      </c>
    </row>
    <row r="251" spans="2:2" x14ac:dyDescent="0.25">
      <c r="B251" s="56" t="s">
        <v>477</v>
      </c>
    </row>
    <row r="252" spans="2:2" x14ac:dyDescent="0.25"/>
    <row r="253" spans="2:2" x14ac:dyDescent="0.25">
      <c r="B253" s="56" t="s">
        <v>478</v>
      </c>
    </row>
    <row r="254" spans="2:2" x14ac:dyDescent="0.25">
      <c r="B254" s="56" t="s">
        <v>479</v>
      </c>
    </row>
    <row r="255" spans="2:2" x14ac:dyDescent="0.25">
      <c r="B255" s="56" t="s">
        <v>480</v>
      </c>
    </row>
    <row r="256" spans="2:2" x14ac:dyDescent="0.25">
      <c r="B256" s="56" t="s">
        <v>481</v>
      </c>
    </row>
    <row r="257" spans="2:2" x14ac:dyDescent="0.25">
      <c r="B257" s="56" t="s">
        <v>482</v>
      </c>
    </row>
    <row r="258" spans="2:2" x14ac:dyDescent="0.25">
      <c r="B258" s="56" t="s">
        <v>483</v>
      </c>
    </row>
    <row r="259" spans="2:2" x14ac:dyDescent="0.25"/>
    <row r="260" spans="2:2" x14ac:dyDescent="0.25">
      <c r="B260" s="56" t="s">
        <v>484</v>
      </c>
    </row>
    <row r="261" spans="2:2" x14ac:dyDescent="0.25">
      <c r="B261" s="56" t="s">
        <v>485</v>
      </c>
    </row>
    <row r="262" spans="2:2" x14ac:dyDescent="0.25">
      <c r="B262" s="56" t="s">
        <v>486</v>
      </c>
    </row>
    <row r="263" spans="2:2" x14ac:dyDescent="0.25">
      <c r="B263" s="56" t="s">
        <v>487</v>
      </c>
    </row>
    <row r="264" spans="2:2" x14ac:dyDescent="0.25">
      <c r="B264" s="56" t="s">
        <v>488</v>
      </c>
    </row>
    <row r="265" spans="2:2" x14ac:dyDescent="0.25">
      <c r="B265" s="56" t="s">
        <v>489</v>
      </c>
    </row>
    <row r="266" spans="2:2" x14ac:dyDescent="0.25"/>
    <row r="267" spans="2:2" x14ac:dyDescent="0.25">
      <c r="B267" s="56" t="s">
        <v>490</v>
      </c>
    </row>
    <row r="268" spans="2:2" x14ac:dyDescent="0.25">
      <c r="B268" s="56" t="s">
        <v>491</v>
      </c>
    </row>
    <row r="269" spans="2:2" x14ac:dyDescent="0.25">
      <c r="B269" s="56" t="s">
        <v>492</v>
      </c>
    </row>
    <row r="270" spans="2:2" x14ac:dyDescent="0.25">
      <c r="B270" s="56" t="s">
        <v>493</v>
      </c>
    </row>
    <row r="271" spans="2:2" x14ac:dyDescent="0.25"/>
    <row r="272" spans="2:2" x14ac:dyDescent="0.25">
      <c r="B272" s="56" t="s">
        <v>494</v>
      </c>
    </row>
    <row r="273" spans="2:2" x14ac:dyDescent="0.25">
      <c r="B273" s="56" t="s">
        <v>495</v>
      </c>
    </row>
    <row r="274" spans="2:2" x14ac:dyDescent="0.25">
      <c r="B274" s="56" t="s">
        <v>496</v>
      </c>
    </row>
    <row r="275" spans="2:2" x14ac:dyDescent="0.25">
      <c r="B275" s="56" t="s">
        <v>497</v>
      </c>
    </row>
    <row r="276" spans="2:2" x14ac:dyDescent="0.25">
      <c r="B276" s="56" t="s">
        <v>498</v>
      </c>
    </row>
    <row r="277" spans="2:2" x14ac:dyDescent="0.25">
      <c r="B277" s="56" t="s">
        <v>499</v>
      </c>
    </row>
    <row r="278" spans="2:2" x14ac:dyDescent="0.25"/>
    <row r="279" spans="2:2" x14ac:dyDescent="0.25">
      <c r="B279" s="56" t="s">
        <v>500</v>
      </c>
    </row>
    <row r="280" spans="2:2" x14ac:dyDescent="0.25">
      <c r="B280" s="56" t="s">
        <v>501</v>
      </c>
    </row>
    <row r="281" spans="2:2" x14ac:dyDescent="0.25">
      <c r="B281" s="56" t="s">
        <v>502</v>
      </c>
    </row>
    <row r="282" spans="2:2" x14ac:dyDescent="0.25">
      <c r="B282" s="56" t="s">
        <v>503</v>
      </c>
    </row>
    <row r="283" spans="2:2" x14ac:dyDescent="0.25">
      <c r="B283" s="56" t="s">
        <v>504</v>
      </c>
    </row>
    <row r="284" spans="2:2" x14ac:dyDescent="0.25">
      <c r="B284" s="56" t="s">
        <v>505</v>
      </c>
    </row>
    <row r="285" spans="2:2" x14ac:dyDescent="0.25">
      <c r="B285" s="56" t="s">
        <v>506</v>
      </c>
    </row>
    <row r="286" spans="2:2" x14ac:dyDescent="0.25"/>
    <row r="287" spans="2:2" x14ac:dyDescent="0.25">
      <c r="B287" s="56" t="s">
        <v>507</v>
      </c>
    </row>
    <row r="288" spans="2:2" x14ac:dyDescent="0.25">
      <c r="B288" s="56" t="s">
        <v>508</v>
      </c>
    </row>
    <row r="289" spans="2:2" x14ac:dyDescent="0.25">
      <c r="B289" s="56" t="s">
        <v>509</v>
      </c>
    </row>
    <row r="290" spans="2:2" x14ac:dyDescent="0.25">
      <c r="B290" s="56" t="s">
        <v>510</v>
      </c>
    </row>
    <row r="291" spans="2:2" x14ac:dyDescent="0.25">
      <c r="B291" s="56" t="s">
        <v>511</v>
      </c>
    </row>
    <row r="292" spans="2:2" x14ac:dyDescent="0.25">
      <c r="B292" s="56" t="s">
        <v>512</v>
      </c>
    </row>
    <row r="293" spans="2:2" x14ac:dyDescent="0.25">
      <c r="B293" s="56" t="s">
        <v>513</v>
      </c>
    </row>
    <row r="294" spans="2:2" x14ac:dyDescent="0.25">
      <c r="B294" s="56" t="s">
        <v>514</v>
      </c>
    </row>
    <row r="295" spans="2:2" x14ac:dyDescent="0.25">
      <c r="B295" s="56" t="s">
        <v>515</v>
      </c>
    </row>
    <row r="296" spans="2:2" x14ac:dyDescent="0.25">
      <c r="B296" s="56" t="s">
        <v>516</v>
      </c>
    </row>
    <row r="297" spans="2:2" x14ac:dyDescent="0.25">
      <c r="B297" s="56" t="s">
        <v>517</v>
      </c>
    </row>
    <row r="298" spans="2:2" x14ac:dyDescent="0.25"/>
    <row r="299" spans="2:2" x14ac:dyDescent="0.25">
      <c r="B299" s="56" t="s">
        <v>518</v>
      </c>
    </row>
    <row r="300" spans="2:2" x14ac:dyDescent="0.25">
      <c r="B300" s="56" t="s">
        <v>519</v>
      </c>
    </row>
    <row r="301" spans="2:2" x14ac:dyDescent="0.25">
      <c r="B301" s="56" t="s">
        <v>520</v>
      </c>
    </row>
    <row r="302" spans="2:2" x14ac:dyDescent="0.25">
      <c r="B302" s="56" t="s">
        <v>521</v>
      </c>
    </row>
    <row r="303" spans="2:2" x14ac:dyDescent="0.25">
      <c r="B303" s="56" t="s">
        <v>522</v>
      </c>
    </row>
    <row r="304" spans="2:2" x14ac:dyDescent="0.25">
      <c r="B304" s="56" t="s">
        <v>523</v>
      </c>
    </row>
    <row r="305" spans="2:2" x14ac:dyDescent="0.25">
      <c r="B305" s="56" t="s">
        <v>524</v>
      </c>
    </row>
    <row r="306" spans="2:2" x14ac:dyDescent="0.25"/>
    <row r="307" spans="2:2" x14ac:dyDescent="0.25">
      <c r="B307" s="56" t="s">
        <v>525</v>
      </c>
    </row>
    <row r="308" spans="2:2" x14ac:dyDescent="0.25">
      <c r="B308" s="56" t="s">
        <v>526</v>
      </c>
    </row>
    <row r="309" spans="2:2" x14ac:dyDescent="0.25">
      <c r="B309" s="56" t="s">
        <v>527</v>
      </c>
    </row>
    <row r="310" spans="2:2" x14ac:dyDescent="0.25">
      <c r="B310" s="56" t="s">
        <v>528</v>
      </c>
    </row>
    <row r="311" spans="2:2" x14ac:dyDescent="0.25"/>
    <row r="312" spans="2:2" x14ac:dyDescent="0.25">
      <c r="B312" s="56" t="s">
        <v>529</v>
      </c>
    </row>
    <row r="313" spans="2:2" x14ac:dyDescent="0.25">
      <c r="B313" s="56" t="s">
        <v>530</v>
      </c>
    </row>
    <row r="314" spans="2:2" x14ac:dyDescent="0.25">
      <c r="B314" s="56" t="s">
        <v>531</v>
      </c>
    </row>
    <row r="315" spans="2:2" x14ac:dyDescent="0.25"/>
    <row r="316" spans="2:2" x14ac:dyDescent="0.25">
      <c r="B316" s="56" t="s">
        <v>532</v>
      </c>
    </row>
    <row r="317" spans="2:2" x14ac:dyDescent="0.25">
      <c r="B317" s="56" t="s">
        <v>533</v>
      </c>
    </row>
    <row r="318" spans="2:2" x14ac:dyDescent="0.25"/>
    <row r="319" spans="2:2" x14ac:dyDescent="0.25">
      <c r="B319" s="56" t="s">
        <v>534</v>
      </c>
    </row>
    <row r="320" spans="2:2" x14ac:dyDescent="0.25">
      <c r="B320" s="56" t="s">
        <v>535</v>
      </c>
    </row>
    <row r="321" spans="2:2" x14ac:dyDescent="0.25">
      <c r="B321" s="56" t="s">
        <v>536</v>
      </c>
    </row>
    <row r="322" spans="2:2" x14ac:dyDescent="0.25">
      <c r="B322" s="56" t="s">
        <v>537</v>
      </c>
    </row>
    <row r="323" spans="2:2" x14ac:dyDescent="0.25">
      <c r="B323" s="56" t="s">
        <v>538</v>
      </c>
    </row>
    <row r="324" spans="2:2" x14ac:dyDescent="0.25">
      <c r="B324" s="56" t="s">
        <v>539</v>
      </c>
    </row>
    <row r="325" spans="2:2" x14ac:dyDescent="0.25">
      <c r="B325" s="56" t="s">
        <v>540</v>
      </c>
    </row>
    <row r="326" spans="2:2" x14ac:dyDescent="0.25">
      <c r="B326" s="56" t="s">
        <v>541</v>
      </c>
    </row>
    <row r="327" spans="2:2" x14ac:dyDescent="0.25"/>
    <row r="328" spans="2:2" x14ac:dyDescent="0.25">
      <c r="B328" s="56" t="s">
        <v>542</v>
      </c>
    </row>
    <row r="329" spans="2:2" x14ac:dyDescent="0.25">
      <c r="B329" s="56" t="s">
        <v>543</v>
      </c>
    </row>
    <row r="330" spans="2:2" x14ac:dyDescent="0.25">
      <c r="B330" s="56" t="s">
        <v>544</v>
      </c>
    </row>
    <row r="331" spans="2:2" x14ac:dyDescent="0.25">
      <c r="B331" s="56" t="s">
        <v>545</v>
      </c>
    </row>
    <row r="332" spans="2:2" x14ac:dyDescent="0.25">
      <c r="B332" s="56" t="s">
        <v>546</v>
      </c>
    </row>
    <row r="333" spans="2:2" x14ac:dyDescent="0.25"/>
    <row r="334" spans="2:2" x14ac:dyDescent="0.25">
      <c r="B334" s="56" t="s">
        <v>547</v>
      </c>
    </row>
    <row r="335" spans="2:2" x14ac:dyDescent="0.25">
      <c r="B335" s="56" t="s">
        <v>548</v>
      </c>
    </row>
    <row r="336" spans="2:2" x14ac:dyDescent="0.25">
      <c r="B336" s="56" t="s">
        <v>549</v>
      </c>
    </row>
    <row r="337" spans="2:2" x14ac:dyDescent="0.25">
      <c r="B337" s="56" t="s">
        <v>550</v>
      </c>
    </row>
    <row r="338" spans="2:2" x14ac:dyDescent="0.25">
      <c r="B338" s="56" t="s">
        <v>551</v>
      </c>
    </row>
    <row r="339" spans="2:2" x14ac:dyDescent="0.25">
      <c r="B339" s="56" t="s">
        <v>552</v>
      </c>
    </row>
    <row r="340" spans="2:2" x14ac:dyDescent="0.25"/>
    <row r="341" spans="2:2" x14ac:dyDescent="0.25">
      <c r="B341" s="56" t="s">
        <v>553</v>
      </c>
    </row>
    <row r="342" spans="2:2" x14ac:dyDescent="0.25">
      <c r="B342" s="56" t="s">
        <v>554</v>
      </c>
    </row>
    <row r="343" spans="2:2" x14ac:dyDescent="0.25">
      <c r="B343" s="56" t="s">
        <v>555</v>
      </c>
    </row>
    <row r="344" spans="2:2" x14ac:dyDescent="0.25">
      <c r="B344" s="56" t="s">
        <v>556</v>
      </c>
    </row>
    <row r="345" spans="2:2" x14ac:dyDescent="0.25"/>
    <row r="346" spans="2:2" x14ac:dyDescent="0.25">
      <c r="B346" s="56" t="s">
        <v>557</v>
      </c>
    </row>
    <row r="347" spans="2:2" x14ac:dyDescent="0.25">
      <c r="B347" s="56" t="s">
        <v>558</v>
      </c>
    </row>
    <row r="348" spans="2:2" x14ac:dyDescent="0.25">
      <c r="B348" s="56" t="s">
        <v>559</v>
      </c>
    </row>
    <row r="349" spans="2:2" x14ac:dyDescent="0.25"/>
    <row r="350" spans="2:2" x14ac:dyDescent="0.25">
      <c r="B350" s="56" t="s">
        <v>560</v>
      </c>
    </row>
    <row r="351" spans="2:2" x14ac:dyDescent="0.25">
      <c r="B351" s="56" t="s">
        <v>561</v>
      </c>
    </row>
    <row r="352" spans="2:2" x14ac:dyDescent="0.25">
      <c r="B352" s="56" t="s">
        <v>562</v>
      </c>
    </row>
    <row r="353" spans="2:2" x14ac:dyDescent="0.25">
      <c r="B353" s="56" t="s">
        <v>563</v>
      </c>
    </row>
    <row r="354" spans="2:2" x14ac:dyDescent="0.25">
      <c r="B354" s="56" t="s">
        <v>564</v>
      </c>
    </row>
    <row r="355" spans="2:2" x14ac:dyDescent="0.25">
      <c r="B355" s="56" t="s">
        <v>565</v>
      </c>
    </row>
    <row r="356" spans="2:2" x14ac:dyDescent="0.25">
      <c r="B356" s="56" t="s">
        <v>566</v>
      </c>
    </row>
    <row r="357" spans="2:2" x14ac:dyDescent="0.25"/>
    <row r="358" spans="2:2" x14ac:dyDescent="0.25">
      <c r="B358" s="56" t="s">
        <v>567</v>
      </c>
    </row>
    <row r="359" spans="2:2" x14ac:dyDescent="0.25">
      <c r="B359" s="56" t="s">
        <v>568</v>
      </c>
    </row>
    <row r="360" spans="2:2" x14ac:dyDescent="0.25">
      <c r="B360" s="56" t="s">
        <v>569</v>
      </c>
    </row>
    <row r="361" spans="2:2" x14ac:dyDescent="0.25">
      <c r="B361" s="56" t="s">
        <v>570</v>
      </c>
    </row>
    <row r="362" spans="2:2" x14ac:dyDescent="0.25">
      <c r="B362" s="56" t="s">
        <v>571</v>
      </c>
    </row>
    <row r="363" spans="2:2" x14ac:dyDescent="0.25">
      <c r="B363" s="56" t="s">
        <v>572</v>
      </c>
    </row>
    <row r="364" spans="2:2" x14ac:dyDescent="0.25">
      <c r="B364" s="56" t="s">
        <v>573</v>
      </c>
    </row>
    <row r="365" spans="2:2" x14ac:dyDescent="0.25">
      <c r="B365" s="56" t="s">
        <v>574</v>
      </c>
    </row>
    <row r="366" spans="2:2" x14ac:dyDescent="0.25"/>
    <row r="367" spans="2:2" x14ac:dyDescent="0.25">
      <c r="B367" s="56" t="s">
        <v>575</v>
      </c>
    </row>
    <row r="368" spans="2:2" x14ac:dyDescent="0.25">
      <c r="B368" s="56" t="s">
        <v>576</v>
      </c>
    </row>
    <row r="369" spans="2:2" x14ac:dyDescent="0.25">
      <c r="B369" s="56" t="s">
        <v>577</v>
      </c>
    </row>
    <row r="370" spans="2:2" x14ac:dyDescent="0.25">
      <c r="B370" s="56" t="s">
        <v>578</v>
      </c>
    </row>
    <row r="371" spans="2:2" x14ac:dyDescent="0.25">
      <c r="B371" s="56" t="s">
        <v>579</v>
      </c>
    </row>
    <row r="372" spans="2:2" x14ac:dyDescent="0.25">
      <c r="B372" s="56" t="s">
        <v>580</v>
      </c>
    </row>
    <row r="373" spans="2:2" x14ac:dyDescent="0.25">
      <c r="B373" s="56" t="s">
        <v>581</v>
      </c>
    </row>
    <row r="374" spans="2:2" x14ac:dyDescent="0.25"/>
    <row r="375" spans="2:2" x14ac:dyDescent="0.25">
      <c r="B375" s="56" t="s">
        <v>582</v>
      </c>
    </row>
    <row r="376" spans="2:2" x14ac:dyDescent="0.25">
      <c r="B376" s="56" t="s">
        <v>583</v>
      </c>
    </row>
    <row r="377" spans="2:2" x14ac:dyDescent="0.25">
      <c r="B377" s="56" t="s">
        <v>584</v>
      </c>
    </row>
    <row r="378" spans="2:2" x14ac:dyDescent="0.25">
      <c r="B378" s="56" t="s">
        <v>585</v>
      </c>
    </row>
    <row r="379" spans="2:2" x14ac:dyDescent="0.25">
      <c r="B379" s="56" t="s">
        <v>586</v>
      </c>
    </row>
    <row r="380" spans="2:2" x14ac:dyDescent="0.25">
      <c r="B380" s="56" t="s">
        <v>587</v>
      </c>
    </row>
    <row r="381" spans="2:2" x14ac:dyDescent="0.25">
      <c r="B381" s="56" t="s">
        <v>588</v>
      </c>
    </row>
    <row r="382" spans="2:2" x14ac:dyDescent="0.25">
      <c r="B382" s="56" t="s">
        <v>589</v>
      </c>
    </row>
    <row r="383" spans="2:2" x14ac:dyDescent="0.25">
      <c r="B383" s="56" t="s">
        <v>590</v>
      </c>
    </row>
    <row r="384" spans="2:2" x14ac:dyDescent="0.25">
      <c r="B384" s="56" t="s">
        <v>591</v>
      </c>
    </row>
    <row r="385" spans="2:2" x14ac:dyDescent="0.25">
      <c r="B385" s="56" t="s">
        <v>592</v>
      </c>
    </row>
    <row r="386" spans="2:2" x14ac:dyDescent="0.25">
      <c r="B386" s="56" t="s">
        <v>593</v>
      </c>
    </row>
    <row r="387" spans="2:2" x14ac:dyDescent="0.25"/>
    <row r="388" spans="2:2" x14ac:dyDescent="0.25">
      <c r="B388" s="56" t="s">
        <v>594</v>
      </c>
    </row>
    <row r="389" spans="2:2" x14ac:dyDescent="0.25">
      <c r="B389" s="56" t="s">
        <v>595</v>
      </c>
    </row>
    <row r="390" spans="2:2" x14ac:dyDescent="0.25">
      <c r="B390" s="56" t="s">
        <v>596</v>
      </c>
    </row>
    <row r="391" spans="2:2" x14ac:dyDescent="0.25"/>
    <row r="392" spans="2:2" x14ac:dyDescent="0.25">
      <c r="B392" s="56" t="s">
        <v>597</v>
      </c>
    </row>
    <row r="393" spans="2:2" x14ac:dyDescent="0.25">
      <c r="B393" s="56" t="s">
        <v>598</v>
      </c>
    </row>
    <row r="394" spans="2:2" x14ac:dyDescent="0.25">
      <c r="B394" s="56" t="s">
        <v>599</v>
      </c>
    </row>
    <row r="395" spans="2:2" x14ac:dyDescent="0.25">
      <c r="B395" s="56" t="s">
        <v>600</v>
      </c>
    </row>
    <row r="396" spans="2:2" x14ac:dyDescent="0.25">
      <c r="B396" s="56" t="s">
        <v>601</v>
      </c>
    </row>
    <row r="397" spans="2:2" x14ac:dyDescent="0.25">
      <c r="B397" s="56" t="s">
        <v>602</v>
      </c>
    </row>
    <row r="398" spans="2:2" x14ac:dyDescent="0.25">
      <c r="B398" s="56" t="s">
        <v>603</v>
      </c>
    </row>
    <row r="399" spans="2:2" x14ac:dyDescent="0.25">
      <c r="B399" s="56" t="s">
        <v>604</v>
      </c>
    </row>
    <row r="400" spans="2:2" x14ac:dyDescent="0.25">
      <c r="B400" s="56" t="s">
        <v>605</v>
      </c>
    </row>
    <row r="401" spans="2:2" x14ac:dyDescent="0.25">
      <c r="B401" s="56" t="s">
        <v>606</v>
      </c>
    </row>
    <row r="402" spans="2:2" x14ac:dyDescent="0.25"/>
    <row r="403" spans="2:2" x14ac:dyDescent="0.25">
      <c r="B403" s="56" t="s">
        <v>607</v>
      </c>
    </row>
    <row r="404" spans="2:2" x14ac:dyDescent="0.25">
      <c r="B404" s="56" t="s">
        <v>608</v>
      </c>
    </row>
    <row r="405" spans="2:2" x14ac:dyDescent="0.25"/>
    <row r="406" spans="2:2" x14ac:dyDescent="0.25">
      <c r="B406" s="56" t="s">
        <v>609</v>
      </c>
    </row>
    <row r="407" spans="2:2" x14ac:dyDescent="0.25">
      <c r="B407" s="56" t="s">
        <v>610</v>
      </c>
    </row>
    <row r="408" spans="2:2" x14ac:dyDescent="0.25">
      <c r="B408" s="56" t="s">
        <v>611</v>
      </c>
    </row>
    <row r="409" spans="2:2" x14ac:dyDescent="0.25">
      <c r="B409" s="56" t="s">
        <v>612</v>
      </c>
    </row>
    <row r="410" spans="2:2" x14ac:dyDescent="0.25">
      <c r="B410" s="56" t="s">
        <v>613</v>
      </c>
    </row>
    <row r="411" spans="2:2" x14ac:dyDescent="0.25">
      <c r="B411" s="56" t="s">
        <v>614</v>
      </c>
    </row>
    <row r="412" spans="2:2" x14ac:dyDescent="0.25">
      <c r="B412" s="56" t="s">
        <v>615</v>
      </c>
    </row>
    <row r="413" spans="2:2" x14ac:dyDescent="0.25"/>
    <row r="414" spans="2:2" x14ac:dyDescent="0.25">
      <c r="B414" s="56" t="s">
        <v>616</v>
      </c>
    </row>
    <row r="415" spans="2:2" x14ac:dyDescent="0.25">
      <c r="B415" s="56" t="s">
        <v>617</v>
      </c>
    </row>
    <row r="416" spans="2:2" x14ac:dyDescent="0.25">
      <c r="B416" s="56" t="s">
        <v>618</v>
      </c>
    </row>
    <row r="417" spans="2:2" x14ac:dyDescent="0.25">
      <c r="B417" s="56" t="s">
        <v>619</v>
      </c>
    </row>
    <row r="418" spans="2:2" x14ac:dyDescent="0.25"/>
    <row r="419" spans="2:2" x14ac:dyDescent="0.25">
      <c r="B419" s="56" t="s">
        <v>620</v>
      </c>
    </row>
    <row r="420" spans="2:2" x14ac:dyDescent="0.25">
      <c r="B420" s="56" t="s">
        <v>621</v>
      </c>
    </row>
    <row r="421" spans="2:2" x14ac:dyDescent="0.25">
      <c r="B421" s="56" t="s">
        <v>622</v>
      </c>
    </row>
    <row r="422" spans="2:2" x14ac:dyDescent="0.25">
      <c r="B422" s="56" t="s">
        <v>623</v>
      </c>
    </row>
    <row r="423" spans="2:2" x14ac:dyDescent="0.25">
      <c r="B423" s="56" t="s">
        <v>624</v>
      </c>
    </row>
    <row r="424" spans="2:2" x14ac:dyDescent="0.25">
      <c r="B424" s="56" t="s">
        <v>625</v>
      </c>
    </row>
    <row r="425" spans="2:2" x14ac:dyDescent="0.25">
      <c r="B425" s="56" t="s">
        <v>626</v>
      </c>
    </row>
    <row r="426" spans="2:2" x14ac:dyDescent="0.25"/>
    <row r="427" spans="2:2" x14ac:dyDescent="0.25">
      <c r="B427" s="56" t="s">
        <v>627</v>
      </c>
    </row>
    <row r="428" spans="2:2" x14ac:dyDescent="0.25">
      <c r="B428" s="56" t="s">
        <v>628</v>
      </c>
    </row>
    <row r="429" spans="2:2" x14ac:dyDescent="0.25">
      <c r="B429" s="56" t="s">
        <v>629</v>
      </c>
    </row>
    <row r="430" spans="2:2" x14ac:dyDescent="0.25">
      <c r="B430" s="56" t="s">
        <v>630</v>
      </c>
    </row>
    <row r="431" spans="2:2" x14ac:dyDescent="0.25">
      <c r="B431" s="56" t="s">
        <v>631</v>
      </c>
    </row>
    <row r="432" spans="2:2" x14ac:dyDescent="0.25">
      <c r="B432" s="56" t="s">
        <v>632</v>
      </c>
    </row>
    <row r="433" spans="2:5" x14ac:dyDescent="0.25">
      <c r="B433" s="56" t="s">
        <v>633</v>
      </c>
    </row>
    <row r="434" spans="2:5" x14ac:dyDescent="0.25">
      <c r="B434" s="56" t="s">
        <v>634</v>
      </c>
    </row>
    <row r="435" spans="2:5" x14ac:dyDescent="0.25"/>
    <row r="436" spans="2:5" x14ac:dyDescent="0.25">
      <c r="E436" s="56" t="s">
        <v>635</v>
      </c>
    </row>
    <row r="437" spans="2:5" x14ac:dyDescent="0.25"/>
    <row r="438" spans="2:5" x14ac:dyDescent="0.25">
      <c r="B438" s="56" t="s">
        <v>636</v>
      </c>
    </row>
    <row r="439" spans="2:5" x14ac:dyDescent="0.25">
      <c r="B439" s="56" t="s">
        <v>637</v>
      </c>
    </row>
    <row r="440" spans="2:5" x14ac:dyDescent="0.25">
      <c r="B440" s="56" t="s">
        <v>638</v>
      </c>
    </row>
    <row r="441" spans="2:5" x14ac:dyDescent="0.25">
      <c r="B441" s="56" t="s">
        <v>639</v>
      </c>
    </row>
    <row r="442" spans="2:5" x14ac:dyDescent="0.25">
      <c r="B442" s="56" t="s">
        <v>640</v>
      </c>
    </row>
    <row r="443" spans="2:5" x14ac:dyDescent="0.25">
      <c r="B443" s="56" t="s">
        <v>641</v>
      </c>
    </row>
    <row r="444" spans="2:5" x14ac:dyDescent="0.25">
      <c r="B444" s="56" t="s">
        <v>642</v>
      </c>
    </row>
    <row r="445" spans="2:5" x14ac:dyDescent="0.25">
      <c r="B445" s="56" t="s">
        <v>643</v>
      </c>
    </row>
    <row r="446" spans="2:5" x14ac:dyDescent="0.25">
      <c r="B446" s="56" t="s">
        <v>644</v>
      </c>
    </row>
    <row r="447" spans="2:5" x14ac:dyDescent="0.25"/>
    <row r="448" spans="2:5" x14ac:dyDescent="0.25">
      <c r="B448" s="56" t="s">
        <v>645</v>
      </c>
    </row>
    <row r="449" spans="2:3" x14ac:dyDescent="0.25">
      <c r="B449" s="56" t="s">
        <v>646</v>
      </c>
    </row>
    <row r="450" spans="2:3" x14ac:dyDescent="0.25">
      <c r="B450" s="56" t="s">
        <v>647</v>
      </c>
    </row>
    <row r="451" spans="2:3" x14ac:dyDescent="0.25">
      <c r="B451" s="56" t="s">
        <v>648</v>
      </c>
    </row>
    <row r="452" spans="2:3" x14ac:dyDescent="0.25">
      <c r="B452" s="56" t="s">
        <v>649</v>
      </c>
    </row>
    <row r="453" spans="2:3" x14ac:dyDescent="0.25">
      <c r="B453" s="56" t="s">
        <v>650</v>
      </c>
    </row>
    <row r="454" spans="2:3" x14ac:dyDescent="0.25">
      <c r="B454" s="56" t="s">
        <v>651</v>
      </c>
    </row>
    <row r="455" spans="2:3" x14ac:dyDescent="0.25">
      <c r="B455" s="56" t="s">
        <v>652</v>
      </c>
    </row>
    <row r="456" spans="2:3" x14ac:dyDescent="0.25">
      <c r="B456" s="56" t="s">
        <v>653</v>
      </c>
    </row>
    <row r="457" spans="2:3" x14ac:dyDescent="0.25">
      <c r="B457" s="56" t="s">
        <v>654</v>
      </c>
    </row>
    <row r="458" spans="2:3" x14ac:dyDescent="0.25"/>
    <row r="459" spans="2:3" x14ac:dyDescent="0.25">
      <c r="C459" s="57" t="s">
        <v>655</v>
      </c>
    </row>
    <row r="460" spans="2:3" x14ac:dyDescent="0.25"/>
    <row r="461" spans="2:3" x14ac:dyDescent="0.25">
      <c r="B461" s="56" t="s">
        <v>656</v>
      </c>
    </row>
    <row r="462" spans="2:3" x14ac:dyDescent="0.25"/>
    <row r="463" spans="2:3" x14ac:dyDescent="0.25">
      <c r="B463" s="56" t="s">
        <v>657</v>
      </c>
    </row>
    <row r="464" spans="2:3" x14ac:dyDescent="0.25">
      <c r="B464" s="56" t="s">
        <v>658</v>
      </c>
    </row>
    <row r="465" spans="2:2" x14ac:dyDescent="0.25">
      <c r="B465" s="56" t="s">
        <v>659</v>
      </c>
    </row>
    <row r="466" spans="2:2" x14ac:dyDescent="0.25">
      <c r="B466" s="56" t="s">
        <v>660</v>
      </c>
    </row>
    <row r="467" spans="2:2" x14ac:dyDescent="0.25">
      <c r="B467" s="56" t="s">
        <v>661</v>
      </c>
    </row>
    <row r="468" spans="2:2" x14ac:dyDescent="0.25"/>
    <row r="469" spans="2:2" x14ac:dyDescent="0.25">
      <c r="B469" s="56" t="s">
        <v>662</v>
      </c>
    </row>
    <row r="470" spans="2:2" x14ac:dyDescent="0.25">
      <c r="B470" s="56" t="s">
        <v>663</v>
      </c>
    </row>
    <row r="471" spans="2:2" x14ac:dyDescent="0.25">
      <c r="B471" s="56" t="s">
        <v>664</v>
      </c>
    </row>
    <row r="472" spans="2:2" x14ac:dyDescent="0.25">
      <c r="B472" s="56" t="s">
        <v>665</v>
      </c>
    </row>
    <row r="473" spans="2:2" x14ac:dyDescent="0.25"/>
    <row r="474" spans="2:2" x14ac:dyDescent="0.25">
      <c r="B474" s="56" t="s">
        <v>666</v>
      </c>
    </row>
    <row r="475" spans="2:2" x14ac:dyDescent="0.25">
      <c r="B475" s="56" t="s">
        <v>667</v>
      </c>
    </row>
    <row r="476" spans="2:2" x14ac:dyDescent="0.25"/>
    <row r="477" spans="2:2" x14ac:dyDescent="0.25">
      <c r="B477" s="56" t="s">
        <v>668</v>
      </c>
    </row>
    <row r="478" spans="2:2" x14ac:dyDescent="0.25">
      <c r="B478" s="56" t="s">
        <v>669</v>
      </c>
    </row>
    <row r="479" spans="2:2" x14ac:dyDescent="0.25">
      <c r="B479" s="56" t="s">
        <v>670</v>
      </c>
    </row>
    <row r="480" spans="2:2" x14ac:dyDescent="0.25">
      <c r="B480" s="56" t="s">
        <v>671</v>
      </c>
    </row>
    <row r="481" spans="2:2" x14ac:dyDescent="0.25"/>
    <row r="482" spans="2:2" x14ac:dyDescent="0.25">
      <c r="B482" s="56" t="s">
        <v>672</v>
      </c>
    </row>
    <row r="483" spans="2:2" x14ac:dyDescent="0.25">
      <c r="B483" s="56" t="s">
        <v>673</v>
      </c>
    </row>
    <row r="484" spans="2:2" x14ac:dyDescent="0.25">
      <c r="B484" s="56" t="s">
        <v>674</v>
      </c>
    </row>
    <row r="485" spans="2:2" x14ac:dyDescent="0.25">
      <c r="B485" s="56" t="s">
        <v>675</v>
      </c>
    </row>
    <row r="486" spans="2:2" x14ac:dyDescent="0.25"/>
    <row r="487" spans="2:2" x14ac:dyDescent="0.25">
      <c r="B487" s="56" t="s">
        <v>676</v>
      </c>
    </row>
    <row r="488" spans="2:2" x14ac:dyDescent="0.25">
      <c r="B488" s="56" t="s">
        <v>677</v>
      </c>
    </row>
    <row r="489" spans="2:2" x14ac:dyDescent="0.25">
      <c r="B489" s="56" t="s">
        <v>678</v>
      </c>
    </row>
    <row r="490" spans="2:2" x14ac:dyDescent="0.25"/>
    <row r="491" spans="2:2" x14ac:dyDescent="0.25">
      <c r="B491" s="56" t="s">
        <v>679</v>
      </c>
    </row>
    <row r="492" spans="2:2" x14ac:dyDescent="0.25"/>
    <row r="493" spans="2:2" x14ac:dyDescent="0.25">
      <c r="B493" s="56" t="s">
        <v>680</v>
      </c>
    </row>
    <row r="494" spans="2:2" x14ac:dyDescent="0.25">
      <c r="B494" s="56" t="s">
        <v>681</v>
      </c>
    </row>
    <row r="495" spans="2:2" x14ac:dyDescent="0.25">
      <c r="B495" s="56" t="s">
        <v>682</v>
      </c>
    </row>
    <row r="496" spans="2:2" x14ac:dyDescent="0.25"/>
    <row r="497" spans="2:2" x14ac:dyDescent="0.25">
      <c r="B497" s="56" t="s">
        <v>683</v>
      </c>
    </row>
    <row r="498" spans="2:2" x14ac:dyDescent="0.25">
      <c r="B498" s="56" t="s">
        <v>684</v>
      </c>
    </row>
    <row r="499" spans="2:2" x14ac:dyDescent="0.25"/>
    <row r="500" spans="2:2" x14ac:dyDescent="0.25">
      <c r="B500" s="56" t="s">
        <v>685</v>
      </c>
    </row>
    <row r="501" spans="2:2" x14ac:dyDescent="0.25">
      <c r="B501" s="56" t="s">
        <v>686</v>
      </c>
    </row>
    <row r="502" spans="2:2" x14ac:dyDescent="0.25"/>
    <row r="503" spans="2:2" x14ac:dyDescent="0.25">
      <c r="B503" s="56" t="s">
        <v>687</v>
      </c>
    </row>
    <row r="504" spans="2:2" ht="2.5499999999999998" customHeight="1" x14ac:dyDescent="0.25"/>
  </sheetData>
  <sheetProtection sheet="1" objects="1" scenarios="1"/>
  <pageMargins left="0.75" right="0.75" top="1" bottom="1" header="0.5" footer="0.5"/>
  <pageSetup orientation="portrait" horizontalDpi="4294967294"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Cover</vt:lpstr>
      <vt:lpstr>Daily Usage</vt:lpstr>
      <vt:lpstr>Hydro Comparison</vt:lpstr>
      <vt:lpstr>Rates</vt:lpstr>
      <vt:lpstr>LGPL</vt:lpstr>
      <vt:lpstr>ProjectName</vt:lpstr>
      <vt:lpstr>RateGroups</vt:lpstr>
      <vt:lpstr>TemplaceReleaseDate</vt:lpstr>
      <vt:lpstr>TemplateAuthor</vt:lpstr>
      <vt:lpstr>TemplateVersion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Rath</dc:creator>
  <cp:lastModifiedBy>Christopher Rath</cp:lastModifiedBy>
  <dcterms:created xsi:type="dcterms:W3CDTF">2020-01-27T19:54:22Z</dcterms:created>
  <dcterms:modified xsi:type="dcterms:W3CDTF">2021-03-26T23:45:49Z</dcterms:modified>
</cp:coreProperties>
</file>